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 firstSheet="1" activeTab="3"/>
  </bookViews>
  <sheets>
    <sheet name="Arreté de Caisse" sheetId="22" r:id="rId1"/>
    <sheet name="Récap Mai" sheetId="20" r:id="rId2"/>
    <sheet name="Data Mai" sheetId="17" r:id="rId3"/>
    <sheet name="Data Global" sheetId="23" r:id="rId4"/>
  </sheets>
  <calcPr calcId="144525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3" i="23" l="1"/>
  <c r="F532" i="23"/>
  <c r="F531" i="23"/>
  <c r="F530" i="23"/>
  <c r="F529" i="23"/>
  <c r="F528" i="23"/>
  <c r="F527" i="23"/>
  <c r="F526" i="23"/>
  <c r="F525" i="23"/>
  <c r="F524" i="23"/>
  <c r="F523" i="23"/>
  <c r="F522" i="23"/>
  <c r="F521" i="23"/>
  <c r="F520" i="23"/>
  <c r="F519" i="23"/>
  <c r="F518" i="23"/>
  <c r="F517" i="23"/>
  <c r="F516" i="23"/>
  <c r="F515" i="23"/>
  <c r="F514" i="23"/>
  <c r="F513" i="23"/>
  <c r="F512" i="23"/>
  <c r="F511" i="23"/>
  <c r="F510" i="23"/>
  <c r="F509" i="23"/>
  <c r="F508" i="23"/>
  <c r="F507" i="23"/>
  <c r="F506" i="23"/>
  <c r="F505" i="23"/>
  <c r="F504" i="23"/>
  <c r="F503" i="23"/>
  <c r="F502" i="23"/>
  <c r="F501" i="23"/>
  <c r="F500" i="23"/>
  <c r="F499" i="23"/>
  <c r="F498" i="23"/>
  <c r="F497" i="23"/>
  <c r="F496" i="23"/>
  <c r="F495" i="23"/>
  <c r="F494" i="23"/>
  <c r="F493" i="23"/>
  <c r="F492" i="23"/>
  <c r="F491" i="23"/>
  <c r="F490" i="23"/>
  <c r="F489" i="23"/>
  <c r="G488" i="23"/>
  <c r="F488" i="23" s="1"/>
  <c r="F487" i="23"/>
  <c r="F486" i="23"/>
  <c r="F485" i="23"/>
  <c r="F484" i="23"/>
  <c r="F483" i="23"/>
  <c r="F482" i="23"/>
  <c r="F481" i="23"/>
  <c r="F480" i="23"/>
  <c r="F479" i="23"/>
  <c r="F478" i="23"/>
  <c r="F477" i="23"/>
  <c r="F476" i="23"/>
  <c r="F475" i="23"/>
  <c r="F474" i="23"/>
  <c r="F473" i="23"/>
  <c r="F472" i="23"/>
  <c r="F471" i="23"/>
  <c r="F470" i="23"/>
  <c r="F469" i="23"/>
  <c r="F468" i="23"/>
  <c r="F467" i="23"/>
  <c r="F466" i="23"/>
  <c r="F465" i="23"/>
  <c r="F464" i="23"/>
  <c r="F463" i="23"/>
  <c r="F462" i="23"/>
  <c r="F461" i="23"/>
  <c r="F460" i="23"/>
  <c r="F459" i="23"/>
  <c r="F458" i="23"/>
  <c r="F457" i="23"/>
  <c r="F456" i="23"/>
  <c r="F455" i="23"/>
  <c r="F454" i="23"/>
  <c r="F453" i="23"/>
  <c r="F452" i="23"/>
  <c r="F451" i="23"/>
  <c r="F450" i="23"/>
  <c r="F449" i="23"/>
  <c r="F448" i="23"/>
  <c r="F447" i="23"/>
  <c r="F446" i="23"/>
  <c r="F445" i="23"/>
  <c r="F444" i="23"/>
  <c r="F443" i="23"/>
  <c r="F442" i="23"/>
  <c r="F441" i="23"/>
  <c r="F440" i="23"/>
  <c r="F439" i="23"/>
  <c r="F438" i="23"/>
  <c r="F437" i="23"/>
  <c r="F436" i="23"/>
  <c r="F435" i="23"/>
  <c r="F434" i="23"/>
  <c r="F433" i="23"/>
  <c r="F432" i="23"/>
  <c r="F431" i="23"/>
  <c r="F430" i="23"/>
  <c r="F429" i="23"/>
  <c r="F428" i="23"/>
  <c r="F427" i="23"/>
  <c r="F426" i="23"/>
  <c r="F425" i="23"/>
  <c r="F424" i="23"/>
  <c r="F423" i="23"/>
  <c r="F422" i="23"/>
  <c r="F421" i="23"/>
  <c r="F420" i="23"/>
  <c r="F419" i="23"/>
  <c r="F418" i="23"/>
  <c r="F417" i="23"/>
  <c r="F416" i="23"/>
  <c r="F415" i="23"/>
  <c r="F414" i="23"/>
  <c r="F413" i="23"/>
  <c r="F412" i="23"/>
  <c r="F411" i="23"/>
  <c r="F410" i="23"/>
  <c r="F409" i="23"/>
  <c r="F408" i="23"/>
  <c r="F407" i="23"/>
  <c r="F406" i="23"/>
  <c r="F405" i="23"/>
  <c r="F404" i="23"/>
  <c r="F403" i="23"/>
  <c r="F402" i="23"/>
  <c r="F401" i="23"/>
  <c r="F400" i="23"/>
  <c r="F399" i="23"/>
  <c r="F398" i="23"/>
  <c r="F397" i="23"/>
  <c r="F396" i="23"/>
  <c r="F395" i="23"/>
  <c r="F394" i="23"/>
  <c r="F393" i="23"/>
  <c r="F392" i="23"/>
  <c r="F391" i="23"/>
  <c r="F390" i="23"/>
  <c r="F389" i="23"/>
  <c r="F388" i="23"/>
  <c r="F387" i="23"/>
  <c r="F386" i="23"/>
  <c r="F385" i="23"/>
  <c r="F384" i="23"/>
  <c r="F383" i="23"/>
  <c r="F382" i="23"/>
  <c r="F381" i="23"/>
  <c r="F380" i="23"/>
  <c r="F379" i="23"/>
  <c r="F378" i="23"/>
  <c r="F377" i="23"/>
  <c r="F376" i="23"/>
  <c r="F375" i="23"/>
  <c r="F374" i="23"/>
  <c r="F373" i="23"/>
  <c r="F372" i="23"/>
  <c r="F371" i="23"/>
  <c r="F370" i="23"/>
  <c r="F369" i="23"/>
  <c r="F368" i="23"/>
  <c r="F367" i="23"/>
  <c r="F366" i="23"/>
  <c r="F365" i="23"/>
  <c r="F364" i="23"/>
  <c r="F363" i="23"/>
  <c r="F362" i="23"/>
  <c r="F361" i="23"/>
  <c r="F360" i="23"/>
  <c r="F359" i="23"/>
  <c r="F358" i="23"/>
  <c r="F357" i="23"/>
  <c r="F356" i="23"/>
  <c r="F355" i="23"/>
  <c r="F354" i="23"/>
  <c r="F353" i="23"/>
  <c r="F352" i="23"/>
  <c r="F351" i="23"/>
  <c r="F350" i="23"/>
  <c r="F349" i="23"/>
  <c r="F348" i="23"/>
  <c r="F347" i="23"/>
  <c r="F346" i="23"/>
  <c r="F345" i="23"/>
  <c r="F344" i="23"/>
  <c r="F343" i="23"/>
  <c r="F342" i="23"/>
  <c r="F341" i="23"/>
  <c r="F340" i="23"/>
  <c r="F339" i="23"/>
  <c r="F338" i="23"/>
  <c r="F337" i="23"/>
  <c r="F336" i="23"/>
  <c r="F335" i="23"/>
  <c r="F334" i="23"/>
  <c r="F333" i="23"/>
  <c r="F332" i="23"/>
  <c r="F331" i="23"/>
  <c r="F330" i="23"/>
  <c r="F329" i="23"/>
  <c r="F328" i="23"/>
  <c r="F327" i="23"/>
  <c r="F326" i="23"/>
  <c r="F325" i="23"/>
  <c r="F324" i="23"/>
  <c r="F323" i="23"/>
  <c r="F322" i="23"/>
  <c r="F321" i="23"/>
  <c r="F320" i="23"/>
  <c r="F319" i="23"/>
  <c r="F318" i="23"/>
  <c r="F317" i="23"/>
  <c r="F316" i="23"/>
  <c r="F315" i="23"/>
  <c r="F314" i="23"/>
  <c r="F313" i="23"/>
  <c r="F312" i="23"/>
  <c r="F311" i="23"/>
  <c r="F310" i="23"/>
  <c r="F309" i="23"/>
  <c r="F308" i="23"/>
  <c r="F307" i="23"/>
  <c r="F306" i="23"/>
  <c r="F305" i="23"/>
  <c r="F304" i="23"/>
  <c r="F303" i="23"/>
  <c r="F302" i="23"/>
  <c r="F301" i="23"/>
  <c r="F300" i="23"/>
  <c r="F299" i="23"/>
  <c r="F298" i="23"/>
  <c r="F297" i="23"/>
  <c r="F296" i="23"/>
  <c r="F295" i="23"/>
  <c r="F294" i="23"/>
  <c r="F293" i="23"/>
  <c r="F292" i="23"/>
  <c r="F291" i="23"/>
  <c r="F290" i="23"/>
  <c r="F289" i="23"/>
  <c r="F288" i="23"/>
  <c r="F287" i="23"/>
  <c r="F286" i="23"/>
  <c r="F285" i="23"/>
  <c r="F284" i="23"/>
  <c r="F283" i="23"/>
  <c r="F282" i="23"/>
  <c r="F281" i="23"/>
  <c r="F280" i="23"/>
  <c r="F279" i="23"/>
  <c r="F278" i="23"/>
  <c r="F277" i="23"/>
  <c r="F276" i="23"/>
  <c r="F275" i="23"/>
  <c r="F274" i="23"/>
  <c r="F273" i="23"/>
  <c r="F272" i="23"/>
  <c r="F271" i="23"/>
  <c r="F270" i="23"/>
  <c r="F269" i="23"/>
  <c r="F268" i="23"/>
  <c r="F267" i="23"/>
  <c r="F266" i="23"/>
  <c r="F265" i="23"/>
  <c r="F264" i="23"/>
  <c r="F263" i="23"/>
  <c r="F262" i="23"/>
  <c r="F261" i="23"/>
  <c r="F260" i="23"/>
  <c r="F259" i="23"/>
  <c r="F258" i="23"/>
  <c r="F257" i="23"/>
  <c r="F256" i="23"/>
  <c r="F255" i="23"/>
  <c r="F254" i="23"/>
  <c r="F253" i="23"/>
  <c r="F252" i="23"/>
  <c r="F251" i="23"/>
  <c r="F250" i="23"/>
  <c r="F249" i="23"/>
  <c r="F248" i="23"/>
  <c r="F247" i="23"/>
  <c r="F246" i="23"/>
  <c r="F245" i="23"/>
  <c r="F244" i="23"/>
  <c r="F243" i="23"/>
  <c r="F242" i="23"/>
  <c r="F241" i="23"/>
  <c r="F240" i="23"/>
  <c r="F239" i="23"/>
  <c r="F238" i="23"/>
  <c r="F237" i="23"/>
  <c r="F236" i="23"/>
  <c r="F235" i="23"/>
  <c r="F234" i="23"/>
  <c r="F233" i="23"/>
  <c r="F232" i="23"/>
  <c r="F231" i="23"/>
  <c r="F230" i="23"/>
  <c r="F229" i="23"/>
  <c r="F228" i="23"/>
  <c r="F227" i="23"/>
  <c r="F226" i="23"/>
  <c r="F225" i="23"/>
  <c r="F224" i="23"/>
  <c r="F223" i="23"/>
  <c r="F222" i="23"/>
  <c r="F221" i="23"/>
  <c r="F220" i="23"/>
  <c r="F219" i="23"/>
  <c r="F218" i="23"/>
  <c r="F217" i="23"/>
  <c r="F216" i="23"/>
  <c r="F215" i="23"/>
  <c r="F214" i="23"/>
  <c r="F213" i="23"/>
  <c r="F212" i="23"/>
  <c r="F211" i="23"/>
  <c r="F210" i="23"/>
  <c r="F209" i="23"/>
  <c r="F208" i="23"/>
  <c r="F207" i="23"/>
  <c r="F206" i="23"/>
  <c r="F205" i="23"/>
  <c r="F204" i="23"/>
  <c r="F203" i="23"/>
  <c r="F202" i="23"/>
  <c r="F201" i="23"/>
  <c r="F200" i="23"/>
  <c r="F199" i="23"/>
  <c r="F198" i="23"/>
  <c r="F197" i="23"/>
  <c r="F196" i="23"/>
  <c r="F195" i="23"/>
  <c r="F194" i="23"/>
  <c r="F193" i="23"/>
  <c r="F192" i="23"/>
  <c r="F191" i="23"/>
  <c r="F190" i="23"/>
  <c r="F189" i="23"/>
  <c r="F188" i="23"/>
  <c r="F187" i="23"/>
  <c r="F186" i="23"/>
  <c r="F185" i="23"/>
  <c r="F184" i="23"/>
  <c r="F183" i="23"/>
  <c r="F182" i="23"/>
  <c r="F181" i="23"/>
  <c r="F180" i="23"/>
  <c r="F179" i="23"/>
  <c r="F178" i="23"/>
  <c r="F177" i="23"/>
  <c r="F176" i="23"/>
  <c r="F175" i="23"/>
  <c r="F174" i="23"/>
  <c r="F173" i="23"/>
  <c r="F172" i="23"/>
  <c r="F171" i="23"/>
  <c r="F170" i="23"/>
  <c r="F169" i="23"/>
  <c r="F168" i="23"/>
  <c r="F167" i="23"/>
  <c r="F166" i="23"/>
  <c r="F165" i="23"/>
  <c r="F164" i="23"/>
  <c r="F163" i="23"/>
  <c r="F162" i="23"/>
  <c r="F161" i="23"/>
  <c r="F160" i="23"/>
  <c r="F159" i="23"/>
  <c r="F158" i="23"/>
  <c r="F157" i="23"/>
  <c r="F156" i="23"/>
  <c r="F155" i="23"/>
  <c r="F154" i="23"/>
  <c r="F153" i="23"/>
  <c r="F152" i="23"/>
  <c r="F151" i="23"/>
  <c r="F150" i="23"/>
  <c r="F149" i="23"/>
  <c r="F148" i="23"/>
  <c r="F147" i="23"/>
  <c r="F146" i="23"/>
  <c r="F145" i="23"/>
  <c r="F144" i="23"/>
  <c r="F143" i="23"/>
  <c r="F142" i="23"/>
  <c r="F141" i="23"/>
  <c r="F140" i="23"/>
  <c r="F139" i="23"/>
  <c r="F138" i="23"/>
  <c r="F137" i="23"/>
  <c r="F136" i="23"/>
  <c r="F135" i="23"/>
  <c r="F134" i="23"/>
  <c r="F133" i="23"/>
  <c r="F132" i="23"/>
  <c r="F131" i="23"/>
  <c r="F130" i="23"/>
  <c r="F129" i="23"/>
  <c r="F128" i="23"/>
  <c r="F127" i="23"/>
  <c r="F126" i="23"/>
  <c r="F125" i="23"/>
  <c r="F124" i="23"/>
  <c r="F123" i="23"/>
  <c r="F122" i="23"/>
  <c r="F121" i="23"/>
  <c r="F120" i="23"/>
  <c r="F119" i="23"/>
  <c r="F118" i="23"/>
  <c r="F117" i="23"/>
  <c r="F116" i="23"/>
  <c r="F115" i="23"/>
  <c r="F114" i="23"/>
  <c r="F113" i="23"/>
  <c r="F112" i="23"/>
  <c r="F111" i="23"/>
  <c r="F110" i="23"/>
  <c r="F109" i="23"/>
  <c r="F108" i="23"/>
  <c r="F107" i="23"/>
  <c r="F106" i="23"/>
  <c r="F105" i="23"/>
  <c r="F104" i="23"/>
  <c r="F103" i="23"/>
  <c r="F102" i="23"/>
  <c r="F101" i="23"/>
  <c r="F100" i="23"/>
  <c r="F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F3" i="23"/>
  <c r="F2" i="23"/>
  <c r="G26" i="22" l="1"/>
  <c r="G25" i="22"/>
  <c r="G24" i="22"/>
  <c r="G23" i="22"/>
  <c r="G22" i="22"/>
  <c r="G21" i="22"/>
  <c r="G20" i="22"/>
  <c r="G19" i="22"/>
  <c r="G15" i="22"/>
  <c r="G14" i="22"/>
  <c r="G13" i="22"/>
  <c r="G12" i="22"/>
  <c r="G11" i="22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G47" i="17"/>
  <c r="F47" i="17" s="1"/>
  <c r="F3" i="17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2" i="17"/>
  <c r="G27" i="22" l="1"/>
  <c r="G16" i="22"/>
  <c r="G30" i="22" l="1"/>
  <c r="G34" i="22" s="1"/>
</calcChain>
</file>

<file path=xl/sharedStrings.xml><?xml version="1.0" encoding="utf-8"?>
<sst xmlns="http://schemas.openxmlformats.org/spreadsheetml/2006/main" count="1941" uniqueCount="336">
  <si>
    <t>Reglement Impots VRS Avril</t>
  </si>
  <si>
    <t>Reglement Impots BRS Avril</t>
  </si>
  <si>
    <t>Reglement IPM AGEMAC Facture Avril</t>
  </si>
  <si>
    <t>Frais de retrait gab</t>
  </si>
  <si>
    <t>Abonnement IBE STANDARD</t>
  </si>
  <si>
    <t>PMT PADDLE.NE</t>
  </si>
  <si>
    <t>Achat de 02 bouilloires inox Casino Sarrault</t>
  </si>
  <si>
    <t>Agios du mois de Mai</t>
  </si>
  <si>
    <t>EAGLE NETWORK</t>
  </si>
  <si>
    <t>Date</t>
  </si>
  <si>
    <t>Cécile BLOCH</t>
  </si>
  <si>
    <t>Papa Latyr DIOUF</t>
  </si>
  <si>
    <t xml:space="preserve">Seddos personnel semaine du 03 au 07 mai </t>
  </si>
  <si>
    <t>Détails dépenses</t>
  </si>
  <si>
    <t>Type dépenses (Bonus, flight, Food allowance, Internet, Jail visit, Office, Salaries, Telephone, Transport, Trust Building)</t>
  </si>
  <si>
    <t>Departement (Investigations, Legal, Operations, Media, Management)</t>
  </si>
  <si>
    <t>Montant dépensé</t>
  </si>
  <si>
    <t>Legal</t>
  </si>
  <si>
    <t>Paiement montage douchette et réparation lavabo</t>
  </si>
  <si>
    <t>Achat matériel réparation lavabo</t>
  </si>
  <si>
    <t>Recharge woyofal</t>
  </si>
  <si>
    <t>Avance installation caméra et système d'accès avec badge</t>
  </si>
  <si>
    <t>Paiement reliquat installation caméras et système de contrôle d'accès avec badge</t>
  </si>
  <si>
    <t>Installation grille de protection système d'accès avec badge</t>
  </si>
  <si>
    <t xml:space="preserve">Frais d'envoi </t>
  </si>
  <si>
    <t>Achat Carnet de reçu</t>
  </si>
  <si>
    <t>Achat matériaux travaux de réparation de fuite eau potable</t>
  </si>
  <si>
    <t>Main d'œuvre travaux de réparation de fuite d'eau potable</t>
  </si>
  <si>
    <t>Transport</t>
  </si>
  <si>
    <t>Trust building</t>
  </si>
  <si>
    <t>Achat de crédit téléphonique</t>
  </si>
  <si>
    <t>Investigation</t>
  </si>
  <si>
    <t>Frais de retrait</t>
  </si>
  <si>
    <t>Achat woyofal electricité</t>
  </si>
  <si>
    <t xml:space="preserve">Seddo semaine au personnel du 10 au 14 mai </t>
  </si>
  <si>
    <t>Panier repas</t>
  </si>
  <si>
    <t>Achat de perceuse sans fil et de meche perceuse</t>
  </si>
  <si>
    <t>Achat 2 cables HDMI et 2 cables VGA</t>
  </si>
  <si>
    <t xml:space="preserve">Achat de Balance </t>
  </si>
  <si>
    <t>Achat de casque moto</t>
  </si>
  <si>
    <t>Transport mensuel Mai</t>
  </si>
  <si>
    <t>team building</t>
  </si>
  <si>
    <t>Operation</t>
  </si>
  <si>
    <t>Seddo semaine de Souaibou stagiare comptable</t>
  </si>
  <si>
    <t>Hebergement Hôtel MOY 04 Nuitées facture N°03</t>
  </si>
  <si>
    <t>Dépenses en $</t>
  </si>
  <si>
    <t>Taux de change en $</t>
  </si>
  <si>
    <t>Office Materials</t>
  </si>
  <si>
    <t>Office</t>
  </si>
  <si>
    <t>Personnel</t>
  </si>
  <si>
    <t>Team Building</t>
  </si>
  <si>
    <t>Telephone</t>
  </si>
  <si>
    <t>Management</t>
  </si>
  <si>
    <t>Rent &amp; Utilities</t>
  </si>
  <si>
    <t>Services</t>
  </si>
  <si>
    <t>Travel Subsistence</t>
  </si>
  <si>
    <t>Trust Building</t>
  </si>
  <si>
    <t>Equipment</t>
  </si>
  <si>
    <t>Transfert Fees</t>
  </si>
  <si>
    <t>Internet</t>
  </si>
  <si>
    <t>Bank Fees</t>
  </si>
  <si>
    <t>Media</t>
  </si>
  <si>
    <t>Website</t>
  </si>
  <si>
    <t>Somme de Montant dépensé</t>
  </si>
  <si>
    <t>Étiquettes de colonnes</t>
  </si>
  <si>
    <t>Étiquettes de lignes</t>
  </si>
  <si>
    <t>Total général</t>
  </si>
  <si>
    <t>PROJECT:</t>
  </si>
  <si>
    <t>EAGLE Senegal</t>
  </si>
  <si>
    <t xml:space="preserve">PERIODE:                      </t>
  </si>
  <si>
    <t>Billetage</t>
  </si>
  <si>
    <t>Billets de :</t>
  </si>
  <si>
    <t>×</t>
  </si>
  <si>
    <t xml:space="preserve"> total A</t>
  </si>
  <si>
    <t>Pièces de:</t>
  </si>
  <si>
    <t>total B</t>
  </si>
  <si>
    <t>Solde physique (C = A+B)</t>
  </si>
  <si>
    <t>Solde comptable (D)</t>
  </si>
  <si>
    <t>Ecart (E = C-D)</t>
  </si>
  <si>
    <t>Justification de l'écart : ………………………………………………………………………………………….……..</t>
  </si>
  <si>
    <t xml:space="preserve">Francs arrodi </t>
  </si>
  <si>
    <t>……,,,,,,,,,,,,,,,………………………………………………………………………………………….……….</t>
  </si>
  <si>
    <t>……,,,,,,,,,,,,,,,…………………………………………………………………………………………………..</t>
  </si>
  <si>
    <t>PROJECT COORDINATOR:</t>
  </si>
  <si>
    <t>ACCOUNTANT:</t>
  </si>
  <si>
    <r>
      <t xml:space="preserve">Arrêté de caisse </t>
    </r>
    <r>
      <rPr>
        <b/>
        <i/>
        <sz val="16"/>
        <rFont val="Arial"/>
        <family val="2"/>
      </rPr>
      <t>(FCFA)</t>
    </r>
    <r>
      <rPr>
        <b/>
        <sz val="16"/>
        <rFont val="Arial"/>
        <family val="2"/>
      </rPr>
      <t xml:space="preserve"> 2577254</t>
    </r>
  </si>
  <si>
    <t xml:space="preserve">Team building </t>
  </si>
  <si>
    <t xml:space="preserve">Location appartement </t>
  </si>
  <si>
    <t xml:space="preserve">Panier repas </t>
  </si>
  <si>
    <t>Carburant voitures</t>
  </si>
  <si>
    <t xml:space="preserve">location voiture </t>
  </si>
  <si>
    <t>Prestation chauffeurs</t>
  </si>
  <si>
    <t>Achat carte crédit</t>
  </si>
  <si>
    <t xml:space="preserve">Achat de robinet toilettes </t>
  </si>
  <si>
    <t xml:space="preserve">Hebergement 03 Nuitées </t>
  </si>
  <si>
    <t xml:space="preserve">Achat d'engrais de tuyau d'arrosage </t>
  </si>
  <si>
    <t xml:space="preserve">Remboursement achat puce tunisienne  et crédit pour enqueteur </t>
  </si>
  <si>
    <t xml:space="preserve">Reglement Facture internet du mois d'Avril </t>
  </si>
  <si>
    <t>Achat Escabo facture</t>
  </si>
  <si>
    <t xml:space="preserve">Hebergement, Auberge </t>
  </si>
  <si>
    <t>Frais de Réparation téléphone</t>
  </si>
  <si>
    <t xml:space="preserve">Seddo semaine personnel du 17 au 21 Mai 2021 </t>
  </si>
  <si>
    <t xml:space="preserve">Achat écran tv et de support mural tv </t>
  </si>
  <si>
    <t>Achat de port badge librairie papeterie</t>
  </si>
  <si>
    <t xml:space="preserve">Trust building </t>
  </si>
  <si>
    <t xml:space="preserve">Achat de 04 paquets de mocab et 10 terreaux </t>
  </si>
  <si>
    <t>Hebergement 03 Nuitées</t>
  </si>
  <si>
    <t xml:space="preserve">Trust building facture </t>
  </si>
  <si>
    <t xml:space="preserve">Achat de produits de menage Mouchoire, Raclette, Savons </t>
  </si>
  <si>
    <t>Seddo semaine au personnel du 24 au 30 Mai</t>
  </si>
  <si>
    <t xml:space="preserve">Achat produits para-pharmaceutiques (Puressentiel) </t>
  </si>
  <si>
    <t>Hebergement 01 Nuitée</t>
  </si>
  <si>
    <t>Achat de chevilles, d'ampoules à vis et de vis</t>
  </si>
  <si>
    <t xml:space="preserve">Frais d'envois </t>
  </si>
  <si>
    <t>Hebergement 05 Nuitées</t>
  </si>
  <si>
    <t xml:space="preserve">Paniers repas </t>
  </si>
  <si>
    <t xml:space="preserve">Hebergement 02 Nuitées </t>
  </si>
  <si>
    <t xml:space="preserve">Seddo semaine et mensuel personnel </t>
  </si>
  <si>
    <t>Achat de 02 Regulateurs de tension Burotic</t>
  </si>
  <si>
    <t>Achat de seddo semaine au personnel</t>
  </si>
  <si>
    <t xml:space="preserve">Team bulding </t>
  </si>
  <si>
    <t>Achat de Crédit téléphonique</t>
  </si>
  <si>
    <t>Achat clavier HP</t>
  </si>
  <si>
    <t>Achat cable disque dur</t>
  </si>
  <si>
    <t>Montage clavier HP</t>
  </si>
  <si>
    <t xml:space="preserve">Crédit orange </t>
  </si>
  <si>
    <t xml:space="preserve">Achat de gasoil </t>
  </si>
  <si>
    <t xml:space="preserve">Test Covid 19 PCR </t>
  </si>
  <si>
    <t>Avance location véhicule</t>
  </si>
  <si>
    <t xml:space="preserve">Paiement prestation chauffeur </t>
  </si>
  <si>
    <t xml:space="preserve">Achat de crédit téléphonique </t>
  </si>
  <si>
    <t xml:space="preserve">Reglement Loyer bureau 1er trimestre 2021 </t>
  </si>
  <si>
    <t xml:space="preserve">Recharge crédit téléphone </t>
  </si>
  <si>
    <t>Crédit orange pour chauffeur</t>
  </si>
  <si>
    <t>Recharge Woyofal</t>
  </si>
  <si>
    <t>Achat de carburant</t>
  </si>
  <si>
    <t>Frais d'envoi reliquat budget</t>
  </si>
  <si>
    <t>Transfer Fees</t>
  </si>
  <si>
    <t xml:space="preserve">Achat de 10 paquets masques chirurgicaux </t>
  </si>
  <si>
    <t>Hébergement hotel</t>
  </si>
  <si>
    <t xml:space="preserve">Paiement reliquat location voiture </t>
  </si>
  <si>
    <t xml:space="preserve">Frais Péage Aller et retour </t>
  </si>
  <si>
    <t xml:space="preserve">Achat de carburant </t>
  </si>
  <si>
    <t>frais d'envoi orangemoney</t>
  </si>
  <si>
    <t xml:space="preserve">Achat de 02 ordinateurs et 02 Téléphones </t>
  </si>
  <si>
    <t>Equipement</t>
  </si>
  <si>
    <t xml:space="preserve">Achat de fournitures de bureau </t>
  </si>
  <si>
    <t>Location d'echelle</t>
  </si>
  <si>
    <t>Achat de 02 téléphones Samsung</t>
  </si>
  <si>
    <t>Avance honoraire</t>
  </si>
  <si>
    <t>Lawyer Fees</t>
  </si>
  <si>
    <t xml:space="preserve">Paiement droits d'adhésion + cotisations IPM </t>
  </si>
  <si>
    <t>Achat de chargeur</t>
  </si>
  <si>
    <t xml:space="preserve">Fais d'installation </t>
  </si>
  <si>
    <t xml:space="preserve">Frais GAB </t>
  </si>
  <si>
    <t xml:space="preserve">Traduction contrat de consultance </t>
  </si>
  <si>
    <t xml:space="preserve">Reglement CFE </t>
  </si>
  <si>
    <t xml:space="preserve">Paiement complément assurance annuelle </t>
  </si>
  <si>
    <t>Location véhicule avec chauffeur formation</t>
  </si>
  <si>
    <t>Achat de carburant véhicule loué</t>
  </si>
  <si>
    <t>Reglement facture internet  Sonatel Décembre</t>
  </si>
  <si>
    <t xml:space="preserve">Achat de timbre pour ouverture compte </t>
  </si>
  <si>
    <t xml:space="preserve">Achat de telephone simple </t>
  </si>
  <si>
    <t xml:space="preserve">Achat de credit </t>
  </si>
  <si>
    <t xml:space="preserve">Prestation chauffeur </t>
  </si>
  <si>
    <t xml:space="preserve">Achat de cables electriques </t>
  </si>
  <si>
    <t xml:space="preserve">Location de 02 voitures </t>
  </si>
  <si>
    <t>Achat de carte crédit</t>
  </si>
  <si>
    <t xml:space="preserve">Achat de carburant 02 voitures </t>
  </si>
  <si>
    <t xml:space="preserve">Prestation assistance </t>
  </si>
  <si>
    <t xml:space="preserve">Péage allé </t>
  </si>
  <si>
    <t>Location voiture</t>
  </si>
  <si>
    <t xml:space="preserve">Frais peage </t>
  </si>
  <si>
    <t xml:space="preserve">Achat de crédit équipe </t>
  </si>
  <si>
    <t xml:space="preserve">Jail visit </t>
  </si>
  <si>
    <t>Jail visit</t>
  </si>
  <si>
    <t>Recharge Electricité Woyofal</t>
  </si>
  <si>
    <t xml:space="preserve">Hebergement Hotel </t>
  </si>
  <si>
    <t xml:space="preserve">Achat de crédit </t>
  </si>
  <si>
    <t>Primes opération</t>
  </si>
  <si>
    <t>Bonus</t>
  </si>
  <si>
    <t>Prime opération</t>
  </si>
  <si>
    <t xml:space="preserve">Frais péage </t>
  </si>
  <si>
    <t>Team bulding achat de jus</t>
  </si>
  <si>
    <t>Prestation chauffeur + prime satisfaction</t>
  </si>
  <si>
    <t xml:space="preserve">Reglement Facture Décembre Ba eau Bab </t>
  </si>
  <si>
    <t>Impression note d'information</t>
  </si>
  <si>
    <t>Impression de contrat</t>
  </si>
  <si>
    <t xml:space="preserve">Prime opération </t>
  </si>
  <si>
    <t>Dépannage voiture</t>
  </si>
  <si>
    <t>Hebergement Hotel</t>
  </si>
  <si>
    <t xml:space="preserve">Prestation opération </t>
  </si>
  <si>
    <t>Transport mensuel Janvier</t>
  </si>
  <si>
    <t>Agios du mois de Janvier</t>
  </si>
  <si>
    <t xml:space="preserve">Hébergement Auberge </t>
  </si>
  <si>
    <t>Jail Visit</t>
  </si>
  <si>
    <t>Achat de credit</t>
  </si>
  <si>
    <t>Frais d'envoi orangemoney</t>
  </si>
  <si>
    <t xml:space="preserve">Achat de 03 adaptateurs </t>
  </si>
  <si>
    <t xml:space="preserve">Achat de timbres et enregistrement droit fixe </t>
  </si>
  <si>
    <t>Reglement impots VRS Janvier 2021</t>
  </si>
  <si>
    <t>Reglement impots BRS Janvier 2021</t>
  </si>
  <si>
    <t xml:space="preserve">Paiement prestation Média </t>
  </si>
  <si>
    <t xml:space="preserve">Achat de carte credit </t>
  </si>
  <si>
    <t xml:space="preserve"> Achat de rafraichissants </t>
  </si>
  <si>
    <t>Achat de produit insecticide</t>
  </si>
  <si>
    <t xml:space="preserve">Solde de tout compte </t>
  </si>
  <si>
    <t>Reglement facture janvier Ba Eau Bab</t>
  </si>
  <si>
    <t xml:space="preserve">Prestation Interprete </t>
  </si>
  <si>
    <t>Recharge woyofal electricité</t>
  </si>
  <si>
    <t xml:space="preserve">Achat de timbres </t>
  </si>
  <si>
    <t>Paiement Facture internet Janvier</t>
  </si>
  <si>
    <t xml:space="preserve">Achat d'imprimante </t>
  </si>
  <si>
    <t>Achat encres 652 et 123, 20 classeurs chrono</t>
  </si>
  <si>
    <t>Hebergement Auberge</t>
  </si>
  <si>
    <t xml:space="preserve">Réparation 2 PC </t>
  </si>
  <si>
    <t>Achat d'ecran 15,6 slim</t>
  </si>
  <si>
    <t xml:space="preserve">Tirage photo </t>
  </si>
  <si>
    <t>Achat d'imprimante</t>
  </si>
  <si>
    <t>Achat de robinets mixtes</t>
  </si>
  <si>
    <t xml:space="preserve">Achat de 02 douchetteS WC </t>
  </si>
  <si>
    <t>Main d'œuvre plombier</t>
  </si>
  <si>
    <t xml:space="preserve">Achat d'engrais </t>
  </si>
  <si>
    <t>Frais d'envoi orangemoney au plombier</t>
  </si>
  <si>
    <t xml:space="preserve">Frais d'envoi orangemoney </t>
  </si>
  <si>
    <t xml:space="preserve">Hebergement Auberge </t>
  </si>
  <si>
    <t xml:space="preserve">Hebergement hotel </t>
  </si>
  <si>
    <t xml:space="preserve">Achat de 06 encres HP 123 Noir et 05 encres </t>
  </si>
  <si>
    <t xml:space="preserve">Achat de 08 cables imprimantes </t>
  </si>
  <si>
    <t xml:space="preserve">Achat de 02 sacs ordinateur </t>
  </si>
  <si>
    <t>Achat de 10 paquets masques chirurgicaux</t>
  </si>
  <si>
    <t>Transport mensuel Fevrier</t>
  </si>
  <si>
    <t>Agios du mois de Fevrier</t>
  </si>
  <si>
    <t xml:space="preserve">PMT ProtonMail </t>
  </si>
  <si>
    <t>Reglement impots VRS Février 2021</t>
  </si>
  <si>
    <t>Reglement impots BRS Février 2021</t>
  </si>
  <si>
    <t xml:space="preserve">Reglement Factures Sen'Eau </t>
  </si>
  <si>
    <t xml:space="preserve">Achat de woyofal </t>
  </si>
  <si>
    <t xml:space="preserve">Achat de ravitaillements </t>
  </si>
  <si>
    <t>Redevance Visa classic business</t>
  </si>
  <si>
    <t xml:space="preserve">Réparation telephone </t>
  </si>
  <si>
    <t xml:space="preserve">Reliquat 50% sur commande de 200 guides juridiques  </t>
  </si>
  <si>
    <t>Editing Costs</t>
  </si>
  <si>
    <t xml:space="preserve">Reliquat 50% sur commande de 200 cles USB </t>
  </si>
  <si>
    <t xml:space="preserve">Achat de 10 metres de gazon </t>
  </si>
  <si>
    <t>Achat de detergents et de produits d'insecticides</t>
  </si>
  <si>
    <t>Recharge carte Rapido peage</t>
  </si>
  <si>
    <t>Achat de 06 pieges à souris</t>
  </si>
  <si>
    <t>Achat de 30 cartes credits Orange</t>
  </si>
  <si>
    <t>Achat de produits pharmaceutiques</t>
  </si>
  <si>
    <t xml:space="preserve">Achat de thermometre et produit para-pharmaceutiques </t>
  </si>
  <si>
    <t xml:space="preserve">Achat de carte Rapido </t>
  </si>
  <si>
    <t>Recharge nouvelle carte Rapido</t>
  </si>
  <si>
    <t xml:space="preserve">Location 2 voitures </t>
  </si>
  <si>
    <t xml:space="preserve">Achat de Carburant 02 voitures louées </t>
  </si>
  <si>
    <t>Frais Péage aller et Retour</t>
  </si>
  <si>
    <t>Réglement Facture Internet Février</t>
  </si>
  <si>
    <t xml:space="preserve">Achat de Carburant voiture 01 louée </t>
  </si>
  <si>
    <t>Frais péage voiture 01 Aller et Retour</t>
  </si>
  <si>
    <t>Achat de crédit telephone Back-up</t>
  </si>
  <si>
    <t xml:space="preserve">Prime de satisfaction </t>
  </si>
  <si>
    <t>Frais péage retour Dakar</t>
  </si>
  <si>
    <t xml:space="preserve">Frais Media </t>
  </si>
  <si>
    <t xml:space="preserve">Achat de pile Duracell AA4 </t>
  </si>
  <si>
    <t xml:space="preserve">Team Building formation </t>
  </si>
  <si>
    <t xml:space="preserve">Location de Voiture </t>
  </si>
  <si>
    <t xml:space="preserve">Achat de carburant Voiture louée </t>
  </si>
  <si>
    <t xml:space="preserve">Transport </t>
  </si>
  <si>
    <t>Reglement Assurance Accident de travail personnel</t>
  </si>
  <si>
    <t xml:space="preserve">Reglement Assurance Mulitirisque professionnelle personnel </t>
  </si>
  <si>
    <t xml:space="preserve">Team Building </t>
  </si>
  <si>
    <t>Achat aliments oiseaux</t>
  </si>
  <si>
    <t xml:space="preserve">Achat médicaments oiseaux </t>
  </si>
  <si>
    <t xml:space="preserve">Achat aliments oiseaux </t>
  </si>
  <si>
    <t>complement alimentaire véto</t>
  </si>
  <si>
    <t>Achat de materiels bureautiques</t>
  </si>
  <si>
    <t xml:space="preserve">Achat de classeur de rangement </t>
  </si>
  <si>
    <t>Transport mensuel Mars</t>
  </si>
  <si>
    <t>Reglement impots VRS Mars 2021</t>
  </si>
  <si>
    <t>Reglement impots BRS Mars 2021</t>
  </si>
  <si>
    <t>Reglement IPM Mars 2021</t>
  </si>
  <si>
    <t xml:space="preserve">Reglement Loyer bureau 2eme trimestre </t>
  </si>
  <si>
    <t>Agios du mois de Mars</t>
  </si>
  <si>
    <t xml:space="preserve">Achat de produits de ménage </t>
  </si>
  <si>
    <t xml:space="preserve">Achat de dejeuner </t>
  </si>
  <si>
    <t xml:space="preserve">Location voiture </t>
  </si>
  <si>
    <t>Achat de dejeuner</t>
  </si>
  <si>
    <t xml:space="preserve">Frais Péage </t>
  </si>
  <si>
    <t xml:space="preserve">Achat de carburant  </t>
  </si>
  <si>
    <t xml:space="preserve">Hébergement 05 chambres double pour une nuitée </t>
  </si>
  <si>
    <t>Achat de 31 Bouteilles d'eau</t>
  </si>
  <si>
    <t xml:space="preserve">Hebergement une nuitée avec 06 chambres </t>
  </si>
  <si>
    <t>Prime guide</t>
  </si>
  <si>
    <t>Prime chauffeur</t>
  </si>
  <si>
    <t>Prestation chauffeur</t>
  </si>
  <si>
    <t xml:space="preserve">Frais de dépannage </t>
  </si>
  <si>
    <t xml:space="preserve">Achat de seddo </t>
  </si>
  <si>
    <t>Complément CFE</t>
  </si>
  <si>
    <t>Recharge woyofal eléctricité</t>
  </si>
  <si>
    <t>Frais de main d’œuvre plombier</t>
  </si>
  <si>
    <t>Achat de 02 paquets Lanate et 03 pots Ebene de crisse</t>
  </si>
  <si>
    <t xml:space="preserve">Achat de 02 pairs d'écouteurs </t>
  </si>
  <si>
    <t xml:space="preserve">Repas acheté </t>
  </si>
  <si>
    <t>Panier repas 02 jours</t>
  </si>
  <si>
    <t xml:space="preserve">Seddo semaine </t>
  </si>
  <si>
    <t>Location voitures</t>
  </si>
  <si>
    <t xml:space="preserve">Péage </t>
  </si>
  <si>
    <t xml:space="preserve">Reglement Facture internet </t>
  </si>
  <si>
    <t>Reglement cotisation IPRES 1er trimestre 2021</t>
  </si>
  <si>
    <t>Reglement cotisation CSS 1er trimestre 2021</t>
  </si>
  <si>
    <t>Paiement cotisation 1er semestre retraite individuelle</t>
  </si>
  <si>
    <t xml:space="preserve">Reglement Facture Baeaubab </t>
  </si>
  <si>
    <t>Achat de credit téléphonique</t>
  </si>
  <si>
    <t>Jail-visit matin</t>
  </si>
  <si>
    <t xml:space="preserve">Hebergement  02 chambres double et 04 singles </t>
  </si>
  <si>
    <t xml:space="preserve">Hebergemeng Hôtel </t>
  </si>
  <si>
    <t>Achat de 02 proteges et 03 blindés</t>
  </si>
  <si>
    <t>Seddo semaine au personnel</t>
  </si>
  <si>
    <t>Achat de paniers nourritures aux commissaires et procureurs de kedougou</t>
  </si>
  <si>
    <t>Policy &amp; External Relations</t>
  </si>
  <si>
    <t>Frais gab</t>
  </si>
  <si>
    <t>Achat de 03 cocas et 06 viennoiseries</t>
  </si>
  <si>
    <t xml:space="preserve">Hébergement une nuitée </t>
  </si>
  <si>
    <t xml:space="preserve">Location voiture Toyota </t>
  </si>
  <si>
    <t xml:space="preserve">Rembousement transport </t>
  </si>
  <si>
    <t xml:space="preserve">Publication emploi Sénégal </t>
  </si>
  <si>
    <t>Publications</t>
  </si>
  <si>
    <t xml:space="preserve">Frais Média </t>
  </si>
  <si>
    <t>Achat de woyofal electricité</t>
  </si>
  <si>
    <t xml:space="preserve">Achat de crédit enquete </t>
  </si>
  <si>
    <t xml:space="preserve">Indemnité de stage Avril Mba Saly </t>
  </si>
  <si>
    <t>Reparation telephone samsung A2 core</t>
  </si>
  <si>
    <t>Achat de crédit</t>
  </si>
  <si>
    <t xml:space="preserve">Achat de cash box </t>
  </si>
  <si>
    <t>Transport mensuel Avril</t>
  </si>
  <si>
    <t>Agios du mois d'Avril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</si>
</sst>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43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i/>
      <sz val="10"/>
      <color indexed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6"/>
      <name val="Arial"/>
      <family val="2"/>
    </font>
    <font>
      <sz val="14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/>
    <xf numFmtId="14" fontId="12" fillId="0" borderId="15" xfId="2" applyNumberFormat="1" applyFont="1" applyFill="1" applyBorder="1"/>
    <xf numFmtId="0" fontId="12" fillId="0" borderId="13" xfId="2" applyFont="1" applyFill="1" applyBorder="1"/>
    <xf numFmtId="0" fontId="12" fillId="0" borderId="12" xfId="2" applyFont="1" applyFill="1" applyBorder="1"/>
    <xf numFmtId="0" fontId="12" fillId="0" borderId="15" xfId="2" applyFont="1" applyFill="1" applyBorder="1"/>
    <xf numFmtId="14" fontId="13" fillId="0" borderId="2" xfId="0" applyNumberFormat="1" applyFont="1" applyFill="1" applyBorder="1"/>
    <xf numFmtId="0" fontId="13" fillId="0" borderId="3" xfId="0" applyFont="1" applyFill="1" applyBorder="1"/>
    <xf numFmtId="0" fontId="13" fillId="0" borderId="4" xfId="0" applyFont="1" applyFill="1" applyBorder="1"/>
    <xf numFmtId="0" fontId="13" fillId="0" borderId="5" xfId="0" applyFont="1" applyFill="1" applyBorder="1"/>
    <xf numFmtId="41" fontId="13" fillId="0" borderId="3" xfId="3" applyFont="1" applyFill="1" applyBorder="1"/>
    <xf numFmtId="43" fontId="13" fillId="0" borderId="4" xfId="0" applyNumberFormat="1" applyFont="1" applyFill="1" applyBorder="1"/>
    <xf numFmtId="43" fontId="13" fillId="0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21" xfId="0" applyFont="1" applyFill="1" applyBorder="1"/>
    <xf numFmtId="41" fontId="13" fillId="2" borderId="6" xfId="3" applyFont="1" applyFill="1" applyBorder="1"/>
    <xf numFmtId="14" fontId="13" fillId="2" borderId="8" xfId="0" applyNumberFormat="1" applyFont="1" applyFill="1" applyBorder="1"/>
    <xf numFmtId="43" fontId="13" fillId="2" borderId="4" xfId="0" applyNumberFormat="1" applyFont="1" applyFill="1" applyBorder="1"/>
    <xf numFmtId="14" fontId="14" fillId="2" borderId="8" xfId="0" applyNumberFormat="1" applyFont="1" applyFill="1" applyBorder="1"/>
    <xf numFmtId="0" fontId="14" fillId="2" borderId="6" xfId="0" applyFont="1" applyFill="1" applyBorder="1"/>
    <xf numFmtId="0" fontId="14" fillId="2" borderId="7" xfId="0" applyFont="1" applyFill="1" applyBorder="1"/>
    <xf numFmtId="0" fontId="14" fillId="2" borderId="21" xfId="0" applyFont="1" applyFill="1" applyBorder="1"/>
    <xf numFmtId="41" fontId="14" fillId="2" borderId="6" xfId="3" applyFont="1" applyFill="1" applyBorder="1"/>
    <xf numFmtId="14" fontId="13" fillId="2" borderId="2" xfId="0" applyNumberFormat="1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41" fontId="13" fillId="2" borderId="3" xfId="3" applyFont="1" applyFill="1" applyBorder="1"/>
    <xf numFmtId="43" fontId="13" fillId="2" borderId="3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17" xfId="0" applyBorder="1" applyAlignment="1">
      <alignment horizontal="left"/>
    </xf>
    <xf numFmtId="41" fontId="0" fillId="0" borderId="17" xfId="0" applyNumberFormat="1" applyBorder="1" applyAlignment="1">
      <alignment horizontal="center"/>
    </xf>
    <xf numFmtId="0" fontId="0" fillId="0" borderId="17" xfId="0" pivotButton="1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17" fontId="16" fillId="0" borderId="0" xfId="0" applyNumberFormat="1" applyFont="1"/>
    <xf numFmtId="14" fontId="3" fillId="0" borderId="0" xfId="0" applyNumberFormat="1" applyFont="1"/>
    <xf numFmtId="0" fontId="18" fillId="0" borderId="0" xfId="0" applyFont="1" applyAlignment="1">
      <alignment horizontal="center" vertical="center"/>
    </xf>
    <xf numFmtId="0" fontId="0" fillId="0" borderId="22" xfId="0" applyBorder="1"/>
    <xf numFmtId="0" fontId="7" fillId="0" borderId="22" xfId="0" applyFont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19" fillId="0" borderId="20" xfId="0" applyFont="1" applyBorder="1" applyAlignment="1">
      <alignment horizontal="center"/>
    </xf>
    <xf numFmtId="0" fontId="0" fillId="0" borderId="23" xfId="0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19" fillId="0" borderId="0" xfId="0" applyFont="1" applyBorder="1" applyAlignment="1">
      <alignment horizontal="center"/>
    </xf>
    <xf numFmtId="4" fontId="0" fillId="0" borderId="2" xfId="0" applyNumberFormat="1" applyBorder="1" applyAlignment="1">
      <alignment vertical="center"/>
    </xf>
    <xf numFmtId="0" fontId="19" fillId="0" borderId="4" xfId="0" applyFont="1" applyBorder="1" applyAlignment="1">
      <alignment horizontal="center"/>
    </xf>
    <xf numFmtId="0" fontId="0" fillId="0" borderId="18" xfId="0" applyBorder="1" applyAlignment="1">
      <alignment vertical="center"/>
    </xf>
    <xf numFmtId="4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0" xfId="0" applyFont="1" applyBorder="1" applyAlignment="1">
      <alignment vertical="center"/>
    </xf>
    <xf numFmtId="4" fontId="0" fillId="0" borderId="0" xfId="0" applyNumberFormat="1"/>
    <xf numFmtId="0" fontId="7" fillId="0" borderId="1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Fill="1"/>
    <xf numFmtId="14" fontId="13" fillId="0" borderId="8" xfId="0" applyNumberFormat="1" applyFont="1" applyFill="1" applyBorder="1"/>
    <xf numFmtId="0" fontId="13" fillId="0" borderId="6" xfId="0" applyFont="1" applyFill="1" applyBorder="1"/>
    <xf numFmtId="0" fontId="13" fillId="0" borderId="21" xfId="0" applyFont="1" applyFill="1" applyBorder="1"/>
    <xf numFmtId="41" fontId="13" fillId="0" borderId="6" xfId="3" applyFont="1" applyFill="1" applyBorder="1"/>
    <xf numFmtId="0" fontId="13" fillId="0" borderId="7" xfId="0" applyFont="1" applyFill="1" applyBorder="1"/>
    <xf numFmtId="14" fontId="14" fillId="0" borderId="8" xfId="0" applyNumberFormat="1" applyFont="1" applyFill="1" applyBorder="1"/>
    <xf numFmtId="0" fontId="14" fillId="0" borderId="6" xfId="0" applyFont="1" applyFill="1" applyBorder="1"/>
    <xf numFmtId="0" fontId="14" fillId="0" borderId="7" xfId="0" applyFont="1" applyFill="1" applyBorder="1"/>
    <xf numFmtId="0" fontId="14" fillId="0" borderId="21" xfId="0" applyFont="1" applyFill="1" applyBorder="1"/>
    <xf numFmtId="41" fontId="14" fillId="0" borderId="6" xfId="3" applyFont="1" applyFill="1" applyBorder="1"/>
    <xf numFmtId="14" fontId="15" fillId="2" borderId="8" xfId="0" applyNumberFormat="1" applyFont="1" applyFill="1" applyBorder="1"/>
    <xf numFmtId="0" fontId="15" fillId="2" borderId="6" xfId="0" applyFont="1" applyFill="1" applyBorder="1"/>
    <xf numFmtId="0" fontId="15" fillId="2" borderId="7" xfId="0" applyFont="1" applyFill="1" applyBorder="1"/>
    <xf numFmtId="0" fontId="15" fillId="2" borderId="21" xfId="0" applyFont="1" applyFill="1" applyBorder="1"/>
    <xf numFmtId="41" fontId="15" fillId="2" borderId="6" xfId="3" applyFont="1" applyFill="1" applyBorder="1"/>
  </cellXfs>
  <cellStyles count="6">
    <cellStyle name="Comma 3" xfId="4"/>
    <cellStyle name="Milliers [0]" xfId="3" builtinId="6"/>
    <cellStyle name="Milliers 2" xfId="1"/>
    <cellStyle name="Normal" xfId="0" builtinId="0"/>
    <cellStyle name="Normal 2" xfId="5"/>
    <cellStyle name="Normal_Total expenses by date" xfId="2"/>
  </cellStyles>
  <dxfs count="16"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left" readingOrder="0"/>
    </dxf>
    <dxf>
      <numFmt numFmtId="33" formatCode="_-* #,##0\ _€_-;\-* #,##0\ _€_-;_-* &quot;-&quot;\ _€_-;_-@_-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15</xdr:row>
      <xdr:rowOff>38100</xdr:rowOff>
    </xdr:from>
    <xdr:ext cx="76200" cy="209550"/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5486400" y="3162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10</xdr:row>
      <xdr:rowOff>19050</xdr:rowOff>
    </xdr:from>
    <xdr:ext cx="18531" cy="760465"/>
    <xdr:sp macro="" textlink="">
      <xdr:nvSpPr>
        <xdr:cNvPr id="3" name="Text Box 188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1609725" y="21812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18</xdr:row>
      <xdr:rowOff>19050</xdr:rowOff>
    </xdr:from>
    <xdr:ext cx="18531" cy="760465"/>
    <xdr:sp macro="" textlink="">
      <xdr:nvSpPr>
        <xdr:cNvPr id="4" name="Text Box 188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609725" y="37242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39</xdr:row>
      <xdr:rowOff>0</xdr:rowOff>
    </xdr:from>
    <xdr:ext cx="17564100" cy="228600"/>
    <xdr:sp macro="" textlink="">
      <xdr:nvSpPr>
        <xdr:cNvPr id="5" name="Text Box 32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3438525" y="7791450"/>
          <a:ext cx="175641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685800</xdr:colOff>
      <xdr:row>39</xdr:row>
      <xdr:rowOff>0</xdr:rowOff>
    </xdr:from>
    <xdr:ext cx="10534650" cy="209550"/>
    <xdr:sp macro="" textlink="">
      <xdr:nvSpPr>
        <xdr:cNvPr id="6" name="Text Box 34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505200" y="7791450"/>
          <a:ext cx="10534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39</xdr:row>
      <xdr:rowOff>0</xdr:rowOff>
    </xdr:from>
    <xdr:ext cx="17564100" cy="238125"/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438525" y="7791450"/>
          <a:ext cx="17564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685800</xdr:colOff>
      <xdr:row>39</xdr:row>
      <xdr:rowOff>0</xdr:rowOff>
    </xdr:from>
    <xdr:ext cx="10534650" cy="219075"/>
    <xdr:sp macro="" textlink="">
      <xdr:nvSpPr>
        <xdr:cNvPr id="8" name="Text Box 34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505200" y="7791450"/>
          <a:ext cx="10534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15</xdr:row>
      <xdr:rowOff>19050</xdr:rowOff>
    </xdr:from>
    <xdr:ext cx="109728" cy="40767"/>
    <xdr:sp macro="" textlink="">
      <xdr:nvSpPr>
        <xdr:cNvPr id="9" name="Text Box 50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5486400" y="3143250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10</xdr:row>
      <xdr:rowOff>19050</xdr:rowOff>
    </xdr:from>
    <xdr:ext cx="18531" cy="760465"/>
    <xdr:sp macro="" textlink="">
      <xdr:nvSpPr>
        <xdr:cNvPr id="10" name="Text Box 188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1609725" y="21812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18</xdr:row>
      <xdr:rowOff>19050</xdr:rowOff>
    </xdr:from>
    <xdr:ext cx="18531" cy="760465"/>
    <xdr:sp macro="" textlink="">
      <xdr:nvSpPr>
        <xdr:cNvPr id="11" name="Text Box 188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 txBox="1">
          <a:spLocks noChangeArrowheads="1"/>
        </xdr:cNvSpPr>
      </xdr:nvSpPr>
      <xdr:spPr bwMode="auto">
        <a:xfrm>
          <a:off x="1609725" y="37242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39</xdr:row>
      <xdr:rowOff>0</xdr:rowOff>
    </xdr:from>
    <xdr:ext cx="24726519" cy="62484"/>
    <xdr:sp macro="" textlink="">
      <xdr:nvSpPr>
        <xdr:cNvPr id="12" name="Text Box 32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 txBox="1">
          <a:spLocks noChangeArrowheads="1"/>
        </xdr:cNvSpPr>
      </xdr:nvSpPr>
      <xdr:spPr bwMode="auto">
        <a:xfrm>
          <a:off x="3438525" y="7791450"/>
          <a:ext cx="2472651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685800</xdr:colOff>
      <xdr:row>39</xdr:row>
      <xdr:rowOff>0</xdr:rowOff>
    </xdr:from>
    <xdr:ext cx="16992600" cy="49530"/>
    <xdr:sp macro="" textlink="">
      <xdr:nvSpPr>
        <xdr:cNvPr id="13" name="Text Box 34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 txBox="1">
          <a:spLocks noChangeArrowheads="1"/>
        </xdr:cNvSpPr>
      </xdr:nvSpPr>
      <xdr:spPr bwMode="auto">
        <a:xfrm>
          <a:off x="3505200" y="7791450"/>
          <a:ext cx="1699260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39</xdr:row>
      <xdr:rowOff>0</xdr:rowOff>
    </xdr:from>
    <xdr:ext cx="24726519" cy="62865"/>
    <xdr:sp macro="" textlink="">
      <xdr:nvSpPr>
        <xdr:cNvPr id="14" name="Text Box 32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3438525" y="7791450"/>
          <a:ext cx="2472651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685800</xdr:colOff>
      <xdr:row>39</xdr:row>
      <xdr:rowOff>0</xdr:rowOff>
    </xdr:from>
    <xdr:ext cx="16992600" cy="59055"/>
    <xdr:sp macro="" textlink="">
      <xdr:nvSpPr>
        <xdr:cNvPr id="15" name="Text Box 34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 txBox="1">
          <a:spLocks noChangeArrowheads="1"/>
        </xdr:cNvSpPr>
      </xdr:nvSpPr>
      <xdr:spPr bwMode="auto">
        <a:xfrm>
          <a:off x="3505200" y="7791450"/>
          <a:ext cx="16992600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47625</xdr:colOff>
      <xdr:row>15</xdr:row>
      <xdr:rowOff>47625</xdr:rowOff>
    </xdr:from>
    <xdr:ext cx="109728" cy="40767"/>
    <xdr:sp macro="" textlink="">
      <xdr:nvSpPr>
        <xdr:cNvPr id="16" name="Text Box 50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 txBox="1">
          <a:spLocks noChangeArrowheads="1"/>
        </xdr:cNvSpPr>
      </xdr:nvSpPr>
      <xdr:spPr bwMode="auto">
        <a:xfrm>
          <a:off x="5534025" y="3171825"/>
          <a:ext cx="109728" cy="407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10</xdr:row>
      <xdr:rowOff>19050</xdr:rowOff>
    </xdr:from>
    <xdr:ext cx="18531" cy="760465"/>
    <xdr:sp macro="" textlink="">
      <xdr:nvSpPr>
        <xdr:cNvPr id="17" name="Text Box 188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609725" y="218122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171450</xdr:colOff>
      <xdr:row>18</xdr:row>
      <xdr:rowOff>19050</xdr:rowOff>
    </xdr:from>
    <xdr:ext cx="18531" cy="760465"/>
    <xdr:sp macro="" textlink="">
      <xdr:nvSpPr>
        <xdr:cNvPr id="18" name="Text Box 188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1609725" y="3724275"/>
          <a:ext cx="18531" cy="760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5</xdr:col>
      <xdr:colOff>114300</xdr:colOff>
      <xdr:row>39</xdr:row>
      <xdr:rowOff>0</xdr:rowOff>
    </xdr:from>
    <xdr:ext cx="24726519" cy="62484"/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 txBox="1">
          <a:spLocks noChangeArrowheads="1"/>
        </xdr:cNvSpPr>
      </xdr:nvSpPr>
      <xdr:spPr bwMode="auto">
        <a:xfrm>
          <a:off x="3438525" y="7791450"/>
          <a:ext cx="24726519" cy="62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685800</xdr:colOff>
      <xdr:row>39</xdr:row>
      <xdr:rowOff>0</xdr:rowOff>
    </xdr:from>
    <xdr:ext cx="16992600" cy="49530"/>
    <xdr:sp macro="" textlink="">
      <xdr:nvSpPr>
        <xdr:cNvPr id="20" name="Text Box 34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3505200" y="7791450"/>
          <a:ext cx="16992600" cy="49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114300</xdr:colOff>
      <xdr:row>39</xdr:row>
      <xdr:rowOff>0</xdr:rowOff>
    </xdr:from>
    <xdr:ext cx="24726519" cy="62865"/>
    <xdr:sp macro="" textlink="">
      <xdr:nvSpPr>
        <xdr:cNvPr id="21" name="Text Box 32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 txBox="1">
          <a:spLocks noChangeArrowheads="1"/>
        </xdr:cNvSpPr>
      </xdr:nvSpPr>
      <xdr:spPr bwMode="auto">
        <a:xfrm>
          <a:off x="3438525" y="7791450"/>
          <a:ext cx="24726519" cy="62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685800</xdr:colOff>
      <xdr:row>39</xdr:row>
      <xdr:rowOff>0</xdr:rowOff>
    </xdr:from>
    <xdr:ext cx="16992600" cy="59055"/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SpPr txBox="1">
          <a:spLocks noChangeArrowheads="1"/>
        </xdr:cNvSpPr>
      </xdr:nvSpPr>
      <xdr:spPr bwMode="auto">
        <a:xfrm>
          <a:off x="3505200" y="7791450"/>
          <a:ext cx="16992600" cy="590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pa Latyr DIOUF" refreshedDate="44361.503733564816" createdVersion="5" refreshedVersion="5" minRefreshableVersion="3" recordCount="104">
  <cacheSource type="worksheet">
    <worksheetSource ref="A1:G92" sheet="Data Mai"/>
  </cacheSource>
  <cacheFields count="10">
    <cacheField name="Date" numFmtId="14">
      <sharedItems containsSemiMixedTypes="0" containsNonDate="0" containsDate="1" containsString="0" minDate="2021-05-01T00:00:00" maxDate="2021-06-01T00:00:00"/>
    </cacheField>
    <cacheField name="Détails dépenses" numFmtId="0">
      <sharedItems count="87">
        <s v="Team building rencontre avec enquêteur international"/>
        <s v="Seddos personnel semaine du 03 au 07 mai "/>
        <s v="Team building ndogou personnel"/>
        <s v="Achat de Balance "/>
        <s v="Trust building"/>
        <s v="Achat de casque moto"/>
        <s v="Achat de perceuse sans fil et de meche perceuse"/>
        <s v="Team building recrutement comptable achat de repas"/>
        <s v="Location appartement pour operation"/>
        <s v="Panier repas du 04 et 05 mai 2021"/>
        <s v="Panier repas du 04 et 05 mai 2022"/>
        <s v="Team building achat de fast food pour recrutement comptable"/>
        <s v="Carburant voitures opération"/>
        <s v="location voiture location"/>
        <s v="Prestation chauffeurs Mor et Khaly"/>
        <s v="Panier repas du 05 mai 2021"/>
        <s v="Achat carte crédit orange"/>
        <s v="Panier repas 05 mai 2021"/>
        <s v="Achat de robinet toilettes exterieurs bureau "/>
        <s v="Reglement Impots VRS Avril"/>
        <s v="Reglement Impots BRS Avril"/>
        <s v="Reglement IPM AGEMAC Facture Avril"/>
        <s v="Achat de crédit téléphonique"/>
        <s v="Seddo semaine au personnel du 10 au 14 mai "/>
        <s v="Paiement montage douchette et réparation lavabo"/>
        <s v="Hebergement 03 Nuitées Auberge sadio facture N°45"/>
        <s v="Achat matériel réparation lavabo quicaillerie Diamalay facture N°00393"/>
        <s v="Recharge woyofal"/>
        <s v="Achat d'engrais de tuyau d'arrosage et de gazon Facture N121799"/>
        <s v="Avance installation caméra et système d'accès avec badge facture FAC0130"/>
        <s v="Remboursement achat puce tunisienne  et crédit pour enqueteur international par E12"/>
        <s v="Seddo semaine de Souaibou stagiare comptable"/>
        <s v="Reglement Facture internet du mois d'Avril facture N°2021041-125669"/>
        <s v="Achat Escabo facture N° VAC05361"/>
        <s v="Panier repas 10 jours"/>
        <s v="Hebergement, Auberge Thomas SANKARA 05 nuitées facture N°0001992"/>
        <s v="Frais de Réparation téléphone Pro"/>
        <s v="Seddo semaine personnel du 17 au 21 Mai 2021 facture N°19"/>
        <s v="Panier repas journalier"/>
        <s v="Achat 2 cables HDMI et 2 cables VGA à exclusive facture N° 0002398"/>
        <s v="Paiement reliquat installation caméras et système de contrôle d'accès avec badge"/>
        <s v="Hebergement Hôtel MOY 04 Nuitées facture N°03"/>
        <s v="Achat écran tv et de support mural tv à Hypermarché Exclusive"/>
        <s v="Achat de port badge librairie papeterie Modou FALL facture N° 009230"/>
        <s v="Installation grille de protection système d'accès avec badge"/>
        <s v="Frais de retrait gab"/>
        <s v="Trust building facture N°16"/>
        <s v="Achat de 04 paquets de mocab et 10 terreaux facture N°0012803"/>
        <s v="Frais d'envoi orangemoney complement budget investigation"/>
        <s v="Hebergement 03 Nuitées Hôtel NAJLA facture N°0000495"/>
        <s v="Trust building facture N°18"/>
        <s v="Achat de produits de menage Mouchoire, Raclette, Savons Facture N1377"/>
        <s v="Achat woyofal electricité"/>
        <s v="Seddo semaine au personnel du 24 au 30 Mai Facture N°22"/>
        <s v="Achat produits para-pharmaceutiques (Puressentiel) facture N°0002654"/>
        <s v="Achat matériaux travaux de réparation de fuite eau potable facture N°0000056"/>
        <s v="Hebergement 01 Nuitée Auberge SADIO factureN°101"/>
        <s v="Achat de chevilles, d'ampoules à vis et de vis facture N°000197"/>
        <s v="Frais d'envois budget complémentaire E12"/>
        <s v="Main d'œuvre travaux de réparation de fuite d'eau potable"/>
        <s v="Paiement prestation Marietou mois de Mai"/>
        <s v="Paiement prestation Diomaye mois de Mai"/>
        <s v="Hebergement 03 Nuitées Hôtel NOBLEX facture N°45"/>
        <s v="Salaire Mai + Prime de satisfaction Bassirou"/>
        <s v="Indemnité de stage Mai + Prime de satisfaction Mohamed"/>
        <s v="Indemnité de stage Mai + Prime de satisfaction EL Hadji"/>
        <s v="Indemnité de stage Mai + Prime de satisfaction Aminata"/>
        <s v="Prestation Mai + Prime de satisfaction Latyr"/>
        <s v="Indemnité de stage Mai Souaibou"/>
        <s v="Indemnité de stage Mai + Prime de satisfaction DIOUF"/>
        <s v="Salaire Mai + Prime de satisfaction E12"/>
        <s v="Indemnité de stage Mai + Prime de satisfaction E19"/>
        <s v="Prestation Mai + Prime de satisfaction E18"/>
        <s v="Abonnement IBE STANDARD"/>
        <s v="Hebergement 05 Nuitées Auberge AFIA facture N°000894"/>
        <s v="Paniers repas Pour la période du 18 Mai 2021 au 31 Mai 2021"/>
        <s v="Hebergement 02 Nuitées Hôtel les KARITES de SARAYA N°0001759"/>
        <s v="Frais de retrait"/>
        <s v="Panier repas 06 jours"/>
        <s v="Prestation mois de Mai Fatou MBAYE"/>
        <s v="Achat Carnet de reçu"/>
        <s v="Seddo semaine et mensuel personnel facture N°18"/>
        <s v="Transport mensuel Mai"/>
        <s v="PMT PADDLE.NE"/>
        <s v="Achat de 02 bouilloires inox Casino Sarrault"/>
        <s v="Achat de 02 Regulateurs de tension Burotic Facture N127491"/>
        <s v="Agios du mois de Mai"/>
      </sharedItems>
    </cacheField>
    <cacheField name="Type dépenses (Bonus, flight, Food allowance, Internet, Jail visit, Office, Salaries, Telephone, Transport, Trust Building)" numFmtId="0">
      <sharedItems count="13">
        <s v="Personnel"/>
        <s v="Telephone"/>
        <s v="Equipment"/>
        <s v="Trust Building"/>
        <s v="Travel Subsistence"/>
        <s v="Transport"/>
        <s v="Office Materials"/>
        <s v="Services"/>
        <s v="Rent &amp; Utilities"/>
        <s v="Internet"/>
        <s v="Bank Fees"/>
        <s v="Transfert Fees"/>
        <s v="Website"/>
      </sharedItems>
    </cacheField>
    <cacheField name="Departement (Investigations, Legal, Operations, Media, Management)" numFmtId="0">
      <sharedItems count="7">
        <s v="Team Building"/>
        <s v="Office"/>
        <s v="Investigation"/>
        <s v="Operation"/>
        <s v="Legal"/>
        <s v="Media"/>
        <s v="Management"/>
      </sharedItems>
    </cacheField>
    <cacheField name="Montant dépensé" numFmtId="41">
      <sharedItems containsSemiMixedTypes="0" containsString="0" containsNumber="1" containsInteger="1" minValue="775" maxValue="498700"/>
    </cacheField>
    <cacheField name="Dépenses en $" numFmtId="43">
      <sharedItems containsSemiMixedTypes="0" containsString="0" containsNumber="1" minValue="1.4375080029007365" maxValue="925.01321425367394"/>
    </cacheField>
    <cacheField name="Taux de change en $" numFmtId="43">
      <sharedItems containsSemiMixedTypes="0" containsString="0" containsNumber="1" minValue="539.12743333333333" maxValue="548.66895"/>
    </cacheField>
    <cacheField name="Nom" numFmtId="0">
      <sharedItems/>
    </cacheField>
    <cacheField name="N° de piece" numFmtId="0">
      <sharedItems count="104">
        <s v="CA-21-05-01"/>
        <s v="CA-21-05-02"/>
        <s v="CA-21-05-03"/>
        <s v="CA-21-05-04"/>
        <s v="CA-21-05-05"/>
        <s v="CA-21-05-06"/>
        <s v="CA-21-05-07"/>
        <s v="BQ-21-05-02"/>
        <s v="CA-21-05-08"/>
        <s v="CA-21-05-09"/>
        <s v="CA-21-05-10"/>
        <s v="CA-21-05-11"/>
        <s v="CA-21-05-12"/>
        <s v="CA-21-05-13"/>
        <s v="CA-21-05-14"/>
        <s v="CA-21-05-15"/>
        <s v="CA-21-05-16"/>
        <s v="CA-21-05-17"/>
        <s v="CA-21-05-18"/>
        <s v="CA-21-05-19"/>
        <s v="CA-21-05-20"/>
        <s v="CA-21-05-21"/>
        <s v="BQ-21-05-03"/>
        <s v="BQ-21-05-04"/>
        <s v="BQ-21-05-05"/>
        <s v="CA-21-05-22"/>
        <s v="CA-21-05-23"/>
        <s v="CA-21-05-24"/>
        <s v="CA-21-05-25"/>
        <s v="CA-21-05-26"/>
        <s v="CA-21-05-27"/>
        <s v="CA-21-05-28"/>
        <s v="BQ-21-05-06"/>
        <s v="CA-21-05-29"/>
        <s v="CA-21-05-30"/>
        <s v="CA-21-05-31"/>
        <s v="CA-21-05-32"/>
        <s v="CA-21-05-33"/>
        <s v="CA-21-05-34"/>
        <s v="CA-21-05-35"/>
        <s v="CA-21-05-36"/>
        <s v="CA-21-05-37"/>
        <s v="CA-21-05-38"/>
        <s v="CA-21-05-39"/>
        <s v="CA-21-05-40"/>
        <s v="CA-21-05-41"/>
        <s v="CA-21-05-42"/>
        <s v="CA-21-05-43"/>
        <s v="CA-21-05-44"/>
        <s v="BQ-21-05-08"/>
        <s v="CA-21-05-45"/>
        <s v="CA-21-05-46"/>
        <s v="CA-21-05-47"/>
        <s v="CA-21-05-48"/>
        <s v="CA-21-05-49"/>
        <s v="BQ-21-05-10"/>
        <s v="CA-21-05-50"/>
        <s v="CA-21-05-51"/>
        <s v="CA-21-05-52"/>
        <s v="CA-21-05-53"/>
        <s v="CA-21-05-54"/>
        <s v="CA-21-05-55"/>
        <s v="CA-21-05-56"/>
        <s v="CA-21-05-57"/>
        <s v="CA-21-05-58"/>
        <s v="CA-21-05-59"/>
        <s v="CA-21-05-60"/>
        <s v="CA-21-05-61"/>
        <s v="CA-21-05-62"/>
        <s v="BQ-21-05-11"/>
        <s v="BQ-21-05-12"/>
        <s v="BQ-21-05-13"/>
        <s v="BQ-21-05-14"/>
        <s v="BQ-21-05-15"/>
        <s v="BQ-21-05-16"/>
        <s v="BQ-21-05-17"/>
        <s v="BQ-21-05-18"/>
        <s v="BQ-21-05-19"/>
        <s v="BQ-21-05-20"/>
        <s v="BQ-21-05-23"/>
        <s v="CA-21-05-63"/>
        <s v="CA-21-05-64"/>
        <s v="CA-21-05-65"/>
        <s v="CA-21-05-66"/>
        <s v="CA-21-05-67"/>
        <s v="CA-21-05-68"/>
        <s v="CA-21-05-69"/>
        <s v="CA-21-05-70"/>
        <s v="CA-21-05-71"/>
        <s v="CA-21-05-72"/>
        <s v="CA-21-05-73"/>
        <s v="CA-21-05-74"/>
        <s v="CA-21-05-75"/>
        <s v="CA-21-05-76"/>
        <s v="CA-21-05-77"/>
        <s v="CA-21-05-78"/>
        <s v="CA-21-05-79"/>
        <s v="CA-21-05-80"/>
        <s v="CA-21-05-81"/>
        <s v="CA-21-05-82"/>
        <s v="BQ-21-05-24"/>
        <s v="BQ-21-05-25"/>
        <s v="BQ-21-05-26"/>
        <s v="BQ-21-05-27"/>
      </sharedItems>
    </cacheField>
    <cacheField name="Donor" numFmtId="0">
      <sharedItems count="2">
        <s v="AVAAZ"/>
        <s v="WILDCA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d v="2021-05-01T00:00:00"/>
    <x v="0"/>
    <x v="0"/>
    <x v="0"/>
    <n v="26500"/>
    <n v="48.29870543977384"/>
    <n v="548.66895"/>
    <s v="E12"/>
    <x v="0"/>
    <x v="0"/>
  </r>
  <r>
    <d v="2021-05-03T00:00:00"/>
    <x v="1"/>
    <x v="1"/>
    <x v="1"/>
    <n v="36000"/>
    <n v="65.613335691768228"/>
    <n v="548.66895"/>
    <s v="Bassirou"/>
    <x v="1"/>
    <x v="0"/>
  </r>
  <r>
    <d v="2021-05-03T00:00:00"/>
    <x v="2"/>
    <x v="0"/>
    <x v="0"/>
    <n v="125000"/>
    <n v="227.82408226308414"/>
    <n v="548.66895"/>
    <s v="Bassirou"/>
    <x v="2"/>
    <x v="0"/>
  </r>
  <r>
    <d v="2021-05-03T00:00:00"/>
    <x v="3"/>
    <x v="2"/>
    <x v="2"/>
    <n v="6200"/>
    <n v="11.300074480248973"/>
    <n v="548.66895"/>
    <s v="E12"/>
    <x v="3"/>
    <x v="0"/>
  </r>
  <r>
    <d v="2021-05-03T00:00:00"/>
    <x v="4"/>
    <x v="3"/>
    <x v="2"/>
    <n v="10000"/>
    <n v="18.225926581046732"/>
    <n v="548.66895"/>
    <s v="E12"/>
    <x v="4"/>
    <x v="0"/>
  </r>
  <r>
    <d v="2021-05-03T00:00:00"/>
    <x v="5"/>
    <x v="2"/>
    <x v="2"/>
    <n v="5725"/>
    <n v="10.434342967649254"/>
    <n v="548.66895"/>
    <s v="E18"/>
    <x v="5"/>
    <x v="0"/>
  </r>
  <r>
    <d v="2021-05-03T00:00:00"/>
    <x v="6"/>
    <x v="2"/>
    <x v="1"/>
    <n v="87525"/>
    <n v="159.5224224006115"/>
    <n v="548.66895"/>
    <s v="E19"/>
    <x v="6"/>
    <x v="0"/>
  </r>
  <r>
    <d v="2021-05-04T00:00:00"/>
    <x v="7"/>
    <x v="0"/>
    <x v="0"/>
    <n v="11000"/>
    <n v="20.048519239151403"/>
    <n v="548.66895"/>
    <s v="SGBS"/>
    <x v="7"/>
    <x v="0"/>
  </r>
  <r>
    <d v="2021-05-04T00:00:00"/>
    <x v="8"/>
    <x v="3"/>
    <x v="3"/>
    <n v="120000"/>
    <n v="218.71111897256077"/>
    <n v="548.66895"/>
    <s v="Mohamed"/>
    <x v="8"/>
    <x v="0"/>
  </r>
  <r>
    <d v="2021-05-04T00:00:00"/>
    <x v="9"/>
    <x v="4"/>
    <x v="3"/>
    <n v="8000"/>
    <n v="14.580741264837386"/>
    <n v="548.66895"/>
    <s v="E12"/>
    <x v="9"/>
    <x v="0"/>
  </r>
  <r>
    <d v="2021-05-04T00:00:00"/>
    <x v="10"/>
    <x v="4"/>
    <x v="3"/>
    <n v="8000"/>
    <n v="14.580741264837386"/>
    <n v="548.66895"/>
    <s v="Aminata"/>
    <x v="10"/>
    <x v="0"/>
  </r>
  <r>
    <d v="2021-05-05T00:00:00"/>
    <x v="4"/>
    <x v="3"/>
    <x v="3"/>
    <n v="9000"/>
    <n v="16.403333922942057"/>
    <n v="548.66895"/>
    <s v="E12"/>
    <x v="11"/>
    <x v="0"/>
  </r>
  <r>
    <d v="2021-05-05T00:00:00"/>
    <x v="11"/>
    <x v="0"/>
    <x v="0"/>
    <n v="11000"/>
    <n v="20.048519239151403"/>
    <n v="548.66895"/>
    <s v="Latyr"/>
    <x v="12"/>
    <x v="0"/>
  </r>
  <r>
    <d v="2021-05-05T00:00:00"/>
    <x v="12"/>
    <x v="5"/>
    <x v="3"/>
    <n v="75000"/>
    <n v="136.69444935785049"/>
    <n v="548.66895"/>
    <s v="Bassirou"/>
    <x v="13"/>
    <x v="0"/>
  </r>
  <r>
    <d v="2021-05-05T00:00:00"/>
    <x v="13"/>
    <x v="5"/>
    <x v="3"/>
    <n v="80000"/>
    <n v="145.80741264837386"/>
    <n v="548.66895"/>
    <s v="Bassirou"/>
    <x v="14"/>
    <x v="0"/>
  </r>
  <r>
    <d v="2021-05-05T00:00:00"/>
    <x v="14"/>
    <x v="5"/>
    <x v="3"/>
    <n v="20000"/>
    <n v="36.451853162093464"/>
    <n v="548.66895"/>
    <s v="Bassirou"/>
    <x v="15"/>
    <x v="0"/>
  </r>
  <r>
    <d v="2021-05-05T00:00:00"/>
    <x v="15"/>
    <x v="4"/>
    <x v="3"/>
    <n v="4000"/>
    <n v="7.2903706324186928"/>
    <n v="548.66895"/>
    <s v="E19"/>
    <x v="16"/>
    <x v="0"/>
  </r>
  <r>
    <d v="2021-05-05T00:00:00"/>
    <x v="15"/>
    <x v="4"/>
    <x v="3"/>
    <n v="4000"/>
    <n v="7.2903706324186928"/>
    <n v="548.66895"/>
    <s v="Elhadji"/>
    <x v="17"/>
    <x v="0"/>
  </r>
  <r>
    <d v="2021-05-05T00:00:00"/>
    <x v="16"/>
    <x v="1"/>
    <x v="3"/>
    <n v="9000"/>
    <n v="16.403333922942057"/>
    <n v="548.66895"/>
    <s v="Bassirou"/>
    <x v="18"/>
    <x v="0"/>
  </r>
  <r>
    <d v="2021-05-05T00:00:00"/>
    <x v="17"/>
    <x v="4"/>
    <x v="3"/>
    <n v="4000"/>
    <n v="7.2903706324186928"/>
    <n v="548.66895"/>
    <s v="Bassirou"/>
    <x v="19"/>
    <x v="0"/>
  </r>
  <r>
    <d v="2021-05-05T00:00:00"/>
    <x v="15"/>
    <x v="4"/>
    <x v="3"/>
    <n v="4000"/>
    <n v="7.2903706324186928"/>
    <n v="548.66895"/>
    <s v="E18"/>
    <x v="20"/>
    <x v="0"/>
  </r>
  <r>
    <d v="2021-05-06T00:00:00"/>
    <x v="18"/>
    <x v="6"/>
    <x v="1"/>
    <n v="3500"/>
    <n v="6.3790743033663562"/>
    <n v="548.66895"/>
    <s v="Cecile"/>
    <x v="21"/>
    <x v="0"/>
  </r>
  <r>
    <d v="2021-05-07T00:00:00"/>
    <x v="19"/>
    <x v="0"/>
    <x v="1"/>
    <n v="69533"/>
    <n v="126.73033529599223"/>
    <n v="548.66895"/>
    <s v="SGBS"/>
    <x v="22"/>
    <x v="0"/>
  </r>
  <r>
    <d v="2021-05-07T00:00:00"/>
    <x v="20"/>
    <x v="0"/>
    <x v="1"/>
    <n v="20684"/>
    <n v="37.698506540237062"/>
    <n v="548.66895"/>
    <s v="SGBS"/>
    <x v="23"/>
    <x v="0"/>
  </r>
  <r>
    <d v="2021-05-07T00:00:00"/>
    <x v="21"/>
    <x v="0"/>
    <x v="1"/>
    <n v="109200"/>
    <n v="199.02711826503031"/>
    <n v="548.66895"/>
    <s v="SGBS"/>
    <x v="24"/>
    <x v="0"/>
  </r>
  <r>
    <d v="2021-05-07T00:00:00"/>
    <x v="22"/>
    <x v="1"/>
    <x v="2"/>
    <n v="5000"/>
    <n v="9.112963290523366"/>
    <n v="548.66895"/>
    <s v="E12"/>
    <x v="25"/>
    <x v="0"/>
  </r>
  <r>
    <d v="2021-05-10T00:00:00"/>
    <x v="23"/>
    <x v="1"/>
    <x v="1"/>
    <n v="59000"/>
    <n v="107.53296682817572"/>
    <n v="548.66895"/>
    <s v="Bassirou"/>
    <x v="26"/>
    <x v="0"/>
  </r>
  <r>
    <d v="2021-05-10T00:00:00"/>
    <x v="24"/>
    <x v="7"/>
    <x v="1"/>
    <n v="5000"/>
    <n v="9.112963290523366"/>
    <n v="548.66895"/>
    <s v="Bassirou"/>
    <x v="27"/>
    <x v="0"/>
  </r>
  <r>
    <d v="2021-05-10T00:00:00"/>
    <x v="25"/>
    <x v="4"/>
    <x v="2"/>
    <n v="45000"/>
    <n v="82.016669614710295"/>
    <n v="548.66895"/>
    <s v="E18"/>
    <x v="28"/>
    <x v="0"/>
  </r>
  <r>
    <d v="2021-05-10T00:00:00"/>
    <x v="7"/>
    <x v="0"/>
    <x v="0"/>
    <n v="4200"/>
    <n v="7.654889164039627"/>
    <n v="548.66895"/>
    <s v="Cecile"/>
    <x v="29"/>
    <x v="0"/>
  </r>
  <r>
    <d v="2021-05-11T00:00:00"/>
    <x v="26"/>
    <x v="6"/>
    <x v="1"/>
    <n v="2500"/>
    <n v="4.556481645261683"/>
    <n v="548.66895"/>
    <s v="Bassirou"/>
    <x v="30"/>
    <x v="0"/>
  </r>
  <r>
    <d v="2021-05-11T00:00:00"/>
    <x v="27"/>
    <x v="8"/>
    <x v="1"/>
    <n v="50000"/>
    <n v="91.129632905233663"/>
    <n v="548.66895"/>
    <s v="Bassirou"/>
    <x v="31"/>
    <x v="0"/>
  </r>
  <r>
    <d v="2021-05-12T00:00:00"/>
    <x v="28"/>
    <x v="6"/>
    <x v="1"/>
    <n v="76500"/>
    <n v="139.42833834500749"/>
    <n v="548.66895"/>
    <s v="SGBS"/>
    <x v="32"/>
    <x v="0"/>
  </r>
  <r>
    <d v="2021-05-12T00:00:00"/>
    <x v="29"/>
    <x v="2"/>
    <x v="1"/>
    <n v="150000"/>
    <n v="273.38889871570098"/>
    <n v="548.66895"/>
    <s v="Bassirou"/>
    <x v="33"/>
    <x v="0"/>
  </r>
  <r>
    <d v="2021-05-12T00:00:00"/>
    <x v="30"/>
    <x v="1"/>
    <x v="2"/>
    <n v="30000"/>
    <n v="54.677779743140192"/>
    <n v="548.66895"/>
    <s v="Bassirou"/>
    <x v="34"/>
    <x v="0"/>
  </r>
  <r>
    <d v="2021-05-12T00:00:00"/>
    <x v="31"/>
    <x v="1"/>
    <x v="1"/>
    <n v="4000"/>
    <n v="7.2903706324186928"/>
    <n v="548.66895"/>
    <s v="Bassirou"/>
    <x v="35"/>
    <x v="0"/>
  </r>
  <r>
    <d v="2021-05-12T00:00:00"/>
    <x v="32"/>
    <x v="9"/>
    <x v="1"/>
    <n v="49000"/>
    <n v="89.307040247128981"/>
    <n v="548.66895"/>
    <s v="Elhadji"/>
    <x v="36"/>
    <x v="0"/>
  </r>
  <r>
    <d v="2021-05-12T00:00:00"/>
    <x v="33"/>
    <x v="2"/>
    <x v="1"/>
    <n v="45000"/>
    <n v="82.016669614710295"/>
    <n v="548.66895"/>
    <s v="Mohamed"/>
    <x v="37"/>
    <x v="0"/>
  </r>
  <r>
    <d v="2021-05-16T00:00:00"/>
    <x v="34"/>
    <x v="4"/>
    <x v="2"/>
    <n v="40000"/>
    <n v="72.903706324186928"/>
    <n v="548.66895"/>
    <s v="E18"/>
    <x v="38"/>
    <x v="0"/>
  </r>
  <r>
    <d v="2021-05-16T00:00:00"/>
    <x v="35"/>
    <x v="4"/>
    <x v="2"/>
    <n v="75000"/>
    <n v="136.69444935785049"/>
    <n v="548.66895"/>
    <s v="E18"/>
    <x v="39"/>
    <x v="0"/>
  </r>
  <r>
    <d v="2021-05-16T00:00:00"/>
    <x v="36"/>
    <x v="1"/>
    <x v="2"/>
    <n v="5000"/>
    <n v="9.112963290523366"/>
    <n v="548.66895"/>
    <s v="E18"/>
    <x v="40"/>
    <x v="0"/>
  </r>
  <r>
    <d v="2021-05-17T00:00:00"/>
    <x v="37"/>
    <x v="1"/>
    <x v="1"/>
    <n v="32000"/>
    <n v="58.322965059349542"/>
    <n v="548.66895"/>
    <s v="Bassirou"/>
    <x v="41"/>
    <x v="0"/>
  </r>
  <r>
    <d v="2021-05-17T00:00:00"/>
    <x v="38"/>
    <x v="4"/>
    <x v="2"/>
    <n v="4000"/>
    <n v="7.2903706324186928"/>
    <n v="548.66895"/>
    <s v="E19"/>
    <x v="42"/>
    <x v="0"/>
  </r>
  <r>
    <d v="2021-05-17T00:00:00"/>
    <x v="39"/>
    <x v="2"/>
    <x v="2"/>
    <n v="13900"/>
    <n v="25.334037947654956"/>
    <n v="548.66895"/>
    <s v="E19"/>
    <x v="43"/>
    <x v="0"/>
  </r>
  <r>
    <d v="2021-05-18T00:00:00"/>
    <x v="40"/>
    <x v="2"/>
    <x v="1"/>
    <n v="168000"/>
    <n v="306.19556656158511"/>
    <n v="548.66895"/>
    <s v="Bassirou"/>
    <x v="44"/>
    <x v="0"/>
  </r>
  <r>
    <d v="2021-05-18T00:00:00"/>
    <x v="41"/>
    <x v="4"/>
    <x v="2"/>
    <n v="100800"/>
    <n v="186.9687828288958"/>
    <n v="539.12743333333333"/>
    <s v="E12"/>
    <x v="45"/>
    <x v="1"/>
  </r>
  <r>
    <d v="2021-05-18T00:00:00"/>
    <x v="42"/>
    <x v="2"/>
    <x v="1"/>
    <n v="73150"/>
    <n v="135.68220698346951"/>
    <n v="539.12743333333333"/>
    <s v="Mamadou"/>
    <x v="46"/>
    <x v="1"/>
  </r>
  <r>
    <d v="2021-05-19T00:00:00"/>
    <x v="43"/>
    <x v="6"/>
    <x v="1"/>
    <n v="4500"/>
    <n v="8.3468206620042764"/>
    <n v="539.12743333333333"/>
    <s v="Bassirou"/>
    <x v="47"/>
    <x v="1"/>
  </r>
  <r>
    <d v="2021-05-19T00:00:00"/>
    <x v="44"/>
    <x v="2"/>
    <x v="1"/>
    <n v="10000"/>
    <n v="18.548490360009506"/>
    <n v="539.12743333333333"/>
    <s v="Bassirou"/>
    <x v="48"/>
    <x v="1"/>
  </r>
  <r>
    <d v="2021-05-20T00:00:00"/>
    <x v="45"/>
    <x v="10"/>
    <x v="1"/>
    <n v="1000"/>
    <n v="1.8548490360009504"/>
    <n v="539.12743333333333"/>
    <s v="SGBS"/>
    <x v="49"/>
    <x v="1"/>
  </r>
  <r>
    <d v="2021-05-20T00:00:00"/>
    <x v="46"/>
    <x v="3"/>
    <x v="2"/>
    <n v="26500"/>
    <n v="49.153499454025187"/>
    <n v="539.12743333333333"/>
    <s v="E12"/>
    <x v="50"/>
    <x v="1"/>
  </r>
  <r>
    <d v="2021-05-21T00:00:00"/>
    <x v="47"/>
    <x v="6"/>
    <x v="1"/>
    <n v="40000"/>
    <n v="74.193961440038024"/>
    <n v="539.12743333333333"/>
    <s v="Bassirou"/>
    <x v="51"/>
    <x v="1"/>
  </r>
  <r>
    <d v="2021-05-21T00:00:00"/>
    <x v="48"/>
    <x v="11"/>
    <x v="1"/>
    <n v="1600"/>
    <n v="2.9677584576015206"/>
    <n v="539.12743333333333"/>
    <s v="Bassirou"/>
    <x v="52"/>
    <x v="1"/>
  </r>
  <r>
    <d v="2021-05-22T00:00:00"/>
    <x v="49"/>
    <x v="4"/>
    <x v="2"/>
    <n v="57000"/>
    <n v="105.72639505205417"/>
    <n v="539.12743333333333"/>
    <s v="E18"/>
    <x v="53"/>
    <x v="1"/>
  </r>
  <r>
    <d v="2021-05-24T00:00:00"/>
    <x v="50"/>
    <x v="3"/>
    <x v="2"/>
    <n v="17000"/>
    <n v="31.532433612016156"/>
    <n v="539.12743333333333"/>
    <s v="E12"/>
    <x v="54"/>
    <x v="1"/>
  </r>
  <r>
    <d v="2021-05-25T00:00:00"/>
    <x v="51"/>
    <x v="6"/>
    <x v="1"/>
    <n v="156435"/>
    <n v="290.16330894680868"/>
    <n v="539.12743333333333"/>
    <s v="SGBS"/>
    <x v="55"/>
    <x v="1"/>
  </r>
  <r>
    <d v="2021-05-25T00:00:00"/>
    <x v="48"/>
    <x v="11"/>
    <x v="1"/>
    <n v="890"/>
    <n v="1.650815642040846"/>
    <n v="539.12743333333333"/>
    <s v="Bassirou"/>
    <x v="56"/>
    <x v="1"/>
  </r>
  <r>
    <d v="2021-05-25T00:00:00"/>
    <x v="48"/>
    <x v="11"/>
    <x v="1"/>
    <n v="1400"/>
    <n v="2.5967886504013307"/>
    <n v="539.12743333333333"/>
    <s v="Bassirou"/>
    <x v="57"/>
    <x v="1"/>
  </r>
  <r>
    <d v="2021-05-25T00:00:00"/>
    <x v="52"/>
    <x v="8"/>
    <x v="1"/>
    <n v="50650"/>
    <n v="93.948103673448145"/>
    <n v="539.12743333333333"/>
    <s v="Elhadji"/>
    <x v="58"/>
    <x v="1"/>
  </r>
  <r>
    <d v="2021-05-25T00:00:00"/>
    <x v="53"/>
    <x v="1"/>
    <x v="1"/>
    <n v="36000"/>
    <n v="66.774565296034211"/>
    <n v="539.12743333333333"/>
    <s v="Elhadji"/>
    <x v="59"/>
    <x v="1"/>
  </r>
  <r>
    <d v="2021-05-26T00:00:00"/>
    <x v="54"/>
    <x v="6"/>
    <x v="1"/>
    <n v="70000"/>
    <n v="129.83943252006654"/>
    <n v="539.12743333333333"/>
    <s v="Elhadji"/>
    <x v="60"/>
    <x v="1"/>
  </r>
  <r>
    <d v="2021-05-26T00:00:00"/>
    <x v="55"/>
    <x v="6"/>
    <x v="1"/>
    <n v="30000"/>
    <n v="55.645471080028514"/>
    <n v="539.12743333333333"/>
    <s v="Elhadji"/>
    <x v="61"/>
    <x v="1"/>
  </r>
  <r>
    <d v="2021-05-26T00:00:00"/>
    <x v="56"/>
    <x v="4"/>
    <x v="4"/>
    <n v="1300"/>
    <n v="2.4113037468012357"/>
    <n v="539.12743333333333"/>
    <s v="Elhadji"/>
    <x v="62"/>
    <x v="1"/>
  </r>
  <r>
    <d v="2021-05-26T00:00:00"/>
    <x v="57"/>
    <x v="6"/>
    <x v="1"/>
    <n v="15000"/>
    <n v="27.822735540014257"/>
    <n v="539.12743333333333"/>
    <s v="E18"/>
    <x v="63"/>
    <x v="1"/>
  </r>
  <r>
    <d v="2021-05-26T00:00:00"/>
    <x v="58"/>
    <x v="11"/>
    <x v="1"/>
    <n v="12750"/>
    <n v="23.649325209012119"/>
    <n v="539.12743333333333"/>
    <s v="E19"/>
    <x v="64"/>
    <x v="1"/>
  </r>
  <r>
    <d v="2021-05-27T00:00:00"/>
    <x v="59"/>
    <x v="7"/>
    <x v="1"/>
    <n v="25000"/>
    <n v="46.371225900023759"/>
    <n v="539.12743333333333"/>
    <s v="Elhadji"/>
    <x v="65"/>
    <x v="1"/>
  </r>
  <r>
    <d v="2021-05-27T00:00:00"/>
    <x v="60"/>
    <x v="0"/>
    <x v="1"/>
    <n v="48000"/>
    <n v="89.03275372804562"/>
    <n v="539.12743333333333"/>
    <s v="Elhadji"/>
    <x v="66"/>
    <x v="1"/>
  </r>
  <r>
    <d v="2021-05-27T00:00:00"/>
    <x v="61"/>
    <x v="7"/>
    <x v="1"/>
    <n v="30000"/>
    <n v="55.645471080028514"/>
    <n v="539.12743333333333"/>
    <s v="Elhadji"/>
    <x v="67"/>
    <x v="1"/>
  </r>
  <r>
    <d v="2021-05-27T00:00:00"/>
    <x v="62"/>
    <x v="4"/>
    <x v="2"/>
    <n v="48000"/>
    <n v="89.03275372804562"/>
    <n v="539.12743333333333"/>
    <s v="E12"/>
    <x v="68"/>
    <x v="1"/>
  </r>
  <r>
    <d v="2021-05-27T00:00:00"/>
    <x v="63"/>
    <x v="0"/>
    <x v="4"/>
    <n v="375000"/>
    <n v="695.56838850035638"/>
    <n v="539.12743333333333"/>
    <s v="SGBS"/>
    <x v="69"/>
    <x v="1"/>
  </r>
  <r>
    <d v="2021-05-27T00:00:00"/>
    <x v="64"/>
    <x v="0"/>
    <x v="4"/>
    <n v="125000"/>
    <n v="231.85612950011881"/>
    <n v="539.12743333333333"/>
    <s v="SGBS"/>
    <x v="70"/>
    <x v="1"/>
  </r>
  <r>
    <d v="2021-05-27T00:00:00"/>
    <x v="65"/>
    <x v="0"/>
    <x v="4"/>
    <n v="128000"/>
    <n v="237.42067660812165"/>
    <n v="539.12743333333333"/>
    <s v="SGBS"/>
    <x v="71"/>
    <x v="1"/>
  </r>
  <r>
    <d v="2021-05-27T00:00:00"/>
    <x v="66"/>
    <x v="0"/>
    <x v="4"/>
    <n v="118000"/>
    <n v="218.87218624811214"/>
    <n v="539.12743333333333"/>
    <s v="SGBS"/>
    <x v="72"/>
    <x v="1"/>
  </r>
  <r>
    <d v="2021-05-27T00:00:00"/>
    <x v="67"/>
    <x v="0"/>
    <x v="1"/>
    <n v="265000"/>
    <n v="491.53499454025189"/>
    <n v="539.12743333333333"/>
    <s v="SGBS"/>
    <x v="73"/>
    <x v="1"/>
  </r>
  <r>
    <d v="2021-05-27T00:00:00"/>
    <x v="68"/>
    <x v="0"/>
    <x v="1"/>
    <n v="62000"/>
    <n v="115.00064023205893"/>
    <n v="539.12743333333333"/>
    <s v="SGBS"/>
    <x v="74"/>
    <x v="1"/>
  </r>
  <r>
    <d v="2021-05-27T00:00:00"/>
    <x v="69"/>
    <x v="0"/>
    <x v="5"/>
    <n v="108000"/>
    <n v="200.32369588810263"/>
    <n v="539.12743333333333"/>
    <s v="SGBS"/>
    <x v="75"/>
    <x v="1"/>
  </r>
  <r>
    <d v="2021-05-27T00:00:00"/>
    <x v="70"/>
    <x v="0"/>
    <x v="2"/>
    <n v="200000"/>
    <n v="370.96980720019008"/>
    <n v="539.12743333333333"/>
    <s v="SGBS"/>
    <x v="76"/>
    <x v="1"/>
  </r>
  <r>
    <d v="2021-05-27T00:00:00"/>
    <x v="71"/>
    <x v="0"/>
    <x v="2"/>
    <n v="117000"/>
    <n v="217.01733721211122"/>
    <n v="539.12743333333333"/>
    <s v="SGBS"/>
    <x v="77"/>
    <x v="1"/>
  </r>
  <r>
    <d v="2021-05-27T00:00:00"/>
    <x v="72"/>
    <x v="0"/>
    <x v="2"/>
    <n v="130000"/>
    <n v="241.13037468012357"/>
    <n v="539.12743333333333"/>
    <s v="SGBS"/>
    <x v="78"/>
    <x v="1"/>
  </r>
  <r>
    <d v="2021-05-28T00:00:00"/>
    <x v="73"/>
    <x v="10"/>
    <x v="1"/>
    <n v="11700"/>
    <n v="21.70173372121112"/>
    <n v="539.12743333333333"/>
    <s v="SGBS"/>
    <x v="79"/>
    <x v="1"/>
  </r>
  <r>
    <d v="2021-05-28T00:00:00"/>
    <x v="74"/>
    <x v="4"/>
    <x v="2"/>
    <n v="75000"/>
    <n v="139.11367770007129"/>
    <n v="539.12743333333333"/>
    <s v="E12"/>
    <x v="80"/>
    <x v="1"/>
  </r>
  <r>
    <d v="2021-05-28T00:00:00"/>
    <x v="75"/>
    <x v="4"/>
    <x v="2"/>
    <n v="68000"/>
    <n v="126.12973444806462"/>
    <n v="539.12743333333333"/>
    <s v="E12"/>
    <x v="81"/>
    <x v="1"/>
  </r>
  <r>
    <d v="2021-05-28T00:00:00"/>
    <x v="76"/>
    <x v="4"/>
    <x v="2"/>
    <n v="30000"/>
    <n v="55.645471080028514"/>
    <n v="539.12743333333333"/>
    <s v="E18"/>
    <x v="82"/>
    <x v="1"/>
  </r>
  <r>
    <d v="2021-05-28T00:00:00"/>
    <x v="77"/>
    <x v="11"/>
    <x v="1"/>
    <n v="775"/>
    <n v="1.4375080029007365"/>
    <n v="539.12743333333333"/>
    <s v="E18"/>
    <x v="83"/>
    <x v="1"/>
  </r>
  <r>
    <d v="2021-05-28T00:00:00"/>
    <x v="78"/>
    <x v="4"/>
    <x v="2"/>
    <n v="24000"/>
    <n v="44.51637686402281"/>
    <n v="539.12743333333333"/>
    <s v="E18"/>
    <x v="84"/>
    <x v="1"/>
  </r>
  <r>
    <d v="2021-05-28T00:00:00"/>
    <x v="79"/>
    <x v="0"/>
    <x v="1"/>
    <n v="35000"/>
    <n v="64.919716260033269"/>
    <n v="539.12743333333333"/>
    <s v="Bassirou"/>
    <x v="85"/>
    <x v="1"/>
  </r>
  <r>
    <d v="2021-05-28T00:00:00"/>
    <x v="80"/>
    <x v="6"/>
    <x v="1"/>
    <n v="1750"/>
    <n v="3.2459858130016634"/>
    <n v="539.12743333333333"/>
    <s v="Bassirou"/>
    <x v="86"/>
    <x v="1"/>
  </r>
  <r>
    <d v="2021-05-28T00:00:00"/>
    <x v="48"/>
    <x v="11"/>
    <x v="1"/>
    <n v="1580"/>
    <n v="2.9306614768815016"/>
    <n v="539.12743333333333"/>
    <s v="Bassirou"/>
    <x v="87"/>
    <x v="1"/>
  </r>
  <r>
    <d v="2021-05-28T00:00:00"/>
    <x v="48"/>
    <x v="11"/>
    <x v="1"/>
    <n v="1275"/>
    <n v="2.364932520901212"/>
    <n v="539.12743333333333"/>
    <s v="Bassirou"/>
    <x v="88"/>
    <x v="1"/>
  </r>
  <r>
    <d v="2021-05-31T00:00:00"/>
    <x v="81"/>
    <x v="1"/>
    <x v="1"/>
    <n v="78000"/>
    <n v="144.67822480807413"/>
    <n v="539.12743333333333"/>
    <s v="Bassirou"/>
    <x v="89"/>
    <x v="1"/>
  </r>
  <r>
    <d v="2021-05-31T00:00:00"/>
    <x v="82"/>
    <x v="5"/>
    <x v="4"/>
    <n v="104500"/>
    <n v="193.83172426209933"/>
    <n v="539.12743333333333"/>
    <s v="Bassirou"/>
    <x v="90"/>
    <x v="1"/>
  </r>
  <r>
    <d v="2021-05-31T00:00:00"/>
    <x v="82"/>
    <x v="5"/>
    <x v="4"/>
    <n v="6500"/>
    <n v="12.056518734006177"/>
    <n v="539.12743333333333"/>
    <s v="Mohamed"/>
    <x v="91"/>
    <x v="1"/>
  </r>
  <r>
    <d v="2021-05-31T00:00:00"/>
    <x v="82"/>
    <x v="5"/>
    <x v="4"/>
    <n v="9500"/>
    <n v="17.621065842009028"/>
    <n v="539.12743333333333"/>
    <s v="Elhadji"/>
    <x v="92"/>
    <x v="1"/>
  </r>
  <r>
    <d v="2021-05-31T00:00:00"/>
    <x v="82"/>
    <x v="5"/>
    <x v="4"/>
    <n v="15500"/>
    <n v="28.750160058014732"/>
    <n v="539.12743333333333"/>
    <s v="Aminata"/>
    <x v="93"/>
    <x v="1"/>
  </r>
  <r>
    <d v="2021-05-31T00:00:00"/>
    <x v="82"/>
    <x v="5"/>
    <x v="1"/>
    <n v="74500"/>
    <n v="138.1862531820708"/>
    <n v="539.12743333333333"/>
    <s v="Latyr"/>
    <x v="94"/>
    <x v="1"/>
  </r>
  <r>
    <d v="2021-05-31T00:00:00"/>
    <x v="82"/>
    <x v="5"/>
    <x v="5"/>
    <n v="6500"/>
    <n v="12.056518734006177"/>
    <n v="539.12743333333333"/>
    <s v="Mamadou"/>
    <x v="95"/>
    <x v="1"/>
  </r>
  <r>
    <d v="2021-05-31T00:00:00"/>
    <x v="82"/>
    <x v="5"/>
    <x v="2"/>
    <n v="498700"/>
    <n v="925.01321425367394"/>
    <n v="539.12743333333333"/>
    <s v="E12"/>
    <x v="96"/>
    <x v="1"/>
  </r>
  <r>
    <d v="2021-05-31T00:00:00"/>
    <x v="82"/>
    <x v="5"/>
    <x v="2"/>
    <n v="303500"/>
    <n v="562.94668242628848"/>
    <n v="539.12743333333333"/>
    <s v="E18"/>
    <x v="97"/>
    <x v="1"/>
  </r>
  <r>
    <d v="2021-05-31T00:00:00"/>
    <x v="82"/>
    <x v="5"/>
    <x v="2"/>
    <n v="8000"/>
    <n v="14.838792288007603"/>
    <n v="539.12743333333333"/>
    <s v="E19"/>
    <x v="98"/>
    <x v="1"/>
  </r>
  <r>
    <d v="2021-05-31T00:00:00"/>
    <x v="82"/>
    <x v="5"/>
    <x v="6"/>
    <n v="122500"/>
    <n v="227.21900691011643"/>
    <n v="539.12743333333333"/>
    <s v="Cecile"/>
    <x v="99"/>
    <x v="1"/>
  </r>
  <r>
    <d v="2021-05-31T00:00:00"/>
    <x v="83"/>
    <x v="12"/>
    <x v="1"/>
    <n v="16160"/>
    <n v="29.974360421775359"/>
    <n v="539.12743333333333"/>
    <s v="SGBS"/>
    <x v="100"/>
    <x v="1"/>
  </r>
  <r>
    <d v="2021-05-31T00:00:00"/>
    <x v="84"/>
    <x v="2"/>
    <x v="1"/>
    <n v="37000"/>
    <n v="68.629414332035168"/>
    <n v="539.12743333333333"/>
    <s v="SGBS"/>
    <x v="101"/>
    <x v="1"/>
  </r>
  <r>
    <d v="2021-05-31T00:00:00"/>
    <x v="85"/>
    <x v="2"/>
    <x v="1"/>
    <n v="109210"/>
    <n v="202.56806322166381"/>
    <n v="539.12743333333333"/>
    <s v="SGBS"/>
    <x v="102"/>
    <x v="1"/>
  </r>
  <r>
    <d v="2021-05-31T00:00:00"/>
    <x v="86"/>
    <x v="10"/>
    <x v="1"/>
    <n v="20475"/>
    <n v="37.978034012119458"/>
    <n v="539.12743333333333"/>
    <s v="SGBS"/>
    <x v="10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O12" firstHeaderRow="1" firstDataRow="2" firstDataCol="1"/>
  <pivotFields count="10">
    <pivotField numFmtId="14" showAll="0"/>
    <pivotField showAll="0">
      <items count="88">
        <item x="73"/>
        <item x="39"/>
        <item x="80"/>
        <item x="16"/>
        <item x="84"/>
        <item x="85"/>
        <item x="47"/>
        <item x="3"/>
        <item x="5"/>
        <item x="57"/>
        <item x="22"/>
        <item x="6"/>
        <item x="43"/>
        <item x="51"/>
        <item x="18"/>
        <item x="28"/>
        <item x="42"/>
        <item x="33"/>
        <item x="55"/>
        <item x="26"/>
        <item x="54"/>
        <item x="52"/>
        <item x="86"/>
        <item x="29"/>
        <item x="12"/>
        <item x="36"/>
        <item x="77"/>
        <item x="45"/>
        <item x="48"/>
        <item x="58"/>
        <item x="56"/>
        <item x="76"/>
        <item x="25"/>
        <item x="49"/>
        <item x="62"/>
        <item x="74"/>
        <item x="41"/>
        <item x="35"/>
        <item x="66"/>
        <item x="69"/>
        <item x="71"/>
        <item x="65"/>
        <item x="64"/>
        <item x="68"/>
        <item x="44"/>
        <item x="8"/>
        <item x="13"/>
        <item x="59"/>
        <item x="24"/>
        <item x="61"/>
        <item x="60"/>
        <item x="40"/>
        <item x="17"/>
        <item x="78"/>
        <item x="34"/>
        <item x="9"/>
        <item x="10"/>
        <item x="15"/>
        <item x="38"/>
        <item x="75"/>
        <item x="83"/>
        <item x="14"/>
        <item x="72"/>
        <item x="67"/>
        <item x="79"/>
        <item x="27"/>
        <item x="32"/>
        <item x="20"/>
        <item x="19"/>
        <item x="21"/>
        <item x="30"/>
        <item x="63"/>
        <item x="70"/>
        <item x="23"/>
        <item x="53"/>
        <item x="31"/>
        <item x="81"/>
        <item x="37"/>
        <item x="1"/>
        <item x="11"/>
        <item x="2"/>
        <item x="7"/>
        <item x="0"/>
        <item x="82"/>
        <item x="4"/>
        <item x="46"/>
        <item x="50"/>
        <item t="default"/>
      </items>
    </pivotField>
    <pivotField axis="axisCol" showAll="0">
      <items count="14">
        <item x="10"/>
        <item x="2"/>
        <item x="9"/>
        <item x="6"/>
        <item x="0"/>
        <item x="8"/>
        <item x="7"/>
        <item x="1"/>
        <item x="11"/>
        <item x="5"/>
        <item x="4"/>
        <item x="3"/>
        <item x="12"/>
        <item t="default"/>
      </items>
    </pivotField>
    <pivotField axis="axisRow" showAll="0">
      <items count="8">
        <item sd="0" x="2"/>
        <item sd="0" x="4"/>
        <item sd="0" x="6"/>
        <item sd="0" x="5"/>
        <item sd="0" x="1"/>
        <item sd="0" x="3"/>
        <item sd="0" x="0"/>
        <item t="default" sd="0"/>
      </items>
    </pivotField>
    <pivotField dataField="1" numFmtId="41" showAll="0"/>
    <pivotField numFmtId="43" showAll="0"/>
    <pivotField numFmtId="43" showAll="0"/>
    <pivotField showAll="0"/>
    <pivotField showAll="0">
      <items count="105">
        <item x="7"/>
        <item x="22"/>
        <item x="23"/>
        <item x="24"/>
        <item x="32"/>
        <item x="49"/>
        <item x="55"/>
        <item x="69"/>
        <item x="70"/>
        <item x="71"/>
        <item x="72"/>
        <item x="73"/>
        <item x="74"/>
        <item x="75"/>
        <item x="76"/>
        <item x="77"/>
        <item x="78"/>
        <item x="79"/>
        <item x="100"/>
        <item x="101"/>
        <item x="102"/>
        <item x="103"/>
        <item x="0"/>
        <item x="1"/>
        <item x="2"/>
        <item x="3"/>
        <item x="4"/>
        <item x="5"/>
        <item x="6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5"/>
        <item x="26"/>
        <item x="27"/>
        <item x="28"/>
        <item x="29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0"/>
        <item x="51"/>
        <item x="52"/>
        <item x="53"/>
        <item x="54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t="default"/>
      </items>
    </pivotField>
    <pivotField showAll="0">
      <items count="3">
        <item x="0"/>
        <item x="1"/>
        <item t="default"/>
      </items>
    </pivotField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omme de Montant dépensé" fld="4" baseField="0" baseItem="0" numFmtId="41"/>
  </dataFields>
  <formats count="16">
    <format dxfId="15">
      <pivotArea outline="0" collapsedLevelsAreSubtotals="1" fieldPosition="0"/>
    </format>
    <format dxfId="14">
      <pivotArea field="3" type="button" dataOnly="0" labelOnly="1" outline="0" axis="axisRow" fieldPosition="0"/>
    </format>
    <format dxfId="13">
      <pivotArea dataOnly="0" labelOnly="1" fieldPosition="0">
        <references count="1">
          <reference field="3" count="0"/>
        </references>
      </pivotArea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2" count="0"/>
        </references>
      </pivotArea>
    </format>
    <format dxfId="10">
      <pivotArea dataOnly="0" labelOnly="1" grandCol="1" outline="0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3" type="button" dataOnly="0" labelOnly="1" outline="0" axis="axisRow" fieldPosition="0"/>
    </format>
    <format dxfId="6">
      <pivotArea field="3" type="button" dataOnly="0" labelOnly="1" outline="0" axis="axisRow" fieldPosition="0"/>
    </format>
    <format dxfId="5">
      <pivotArea dataOnly="0" labelOnly="1" fieldPosition="0">
        <references count="1">
          <reference field="2" count="0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1">
          <reference field="2" count="0"/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5" workbookViewId="0">
      <selection activeCell="E12" sqref="E12"/>
    </sheetView>
  </sheetViews>
  <sheetFormatPr baseColWidth="10" defaultColWidth="16" defaultRowHeight="15" x14ac:dyDescent="0.25"/>
  <cols>
    <col min="1" max="1" width="9.7109375" customWidth="1"/>
    <col min="2" max="2" width="11.85546875" customWidth="1"/>
    <col min="3" max="3" width="8.7109375" customWidth="1"/>
    <col min="4" max="4" width="7.42578125" customWidth="1"/>
    <col min="5" max="5" width="12.140625" customWidth="1"/>
    <col min="6" max="6" width="2.7109375" customWidth="1"/>
    <col min="7" max="7" width="29.7109375" customWidth="1"/>
    <col min="256" max="256" width="11.85546875" bestFit="1" customWidth="1"/>
    <col min="258" max="258" width="12.7109375" customWidth="1"/>
    <col min="259" max="259" width="9.7109375" customWidth="1"/>
    <col min="260" max="260" width="13.7109375" customWidth="1"/>
    <col min="261" max="261" width="2.7109375" customWidth="1"/>
    <col min="262" max="263" width="15.7109375" customWidth="1"/>
    <col min="512" max="512" width="11.85546875" bestFit="1" customWidth="1"/>
    <col min="514" max="514" width="12.7109375" customWidth="1"/>
    <col min="515" max="515" width="9.7109375" customWidth="1"/>
    <col min="516" max="516" width="13.7109375" customWidth="1"/>
    <col min="517" max="517" width="2.7109375" customWidth="1"/>
    <col min="518" max="519" width="15.7109375" customWidth="1"/>
    <col min="768" max="768" width="11.85546875" bestFit="1" customWidth="1"/>
    <col min="770" max="770" width="12.7109375" customWidth="1"/>
    <col min="771" max="771" width="9.7109375" customWidth="1"/>
    <col min="772" max="772" width="13.7109375" customWidth="1"/>
    <col min="773" max="773" width="2.7109375" customWidth="1"/>
    <col min="774" max="775" width="15.7109375" customWidth="1"/>
    <col min="1024" max="1024" width="11.85546875" bestFit="1" customWidth="1"/>
    <col min="1026" max="1026" width="12.7109375" customWidth="1"/>
    <col min="1027" max="1027" width="9.7109375" customWidth="1"/>
    <col min="1028" max="1028" width="13.7109375" customWidth="1"/>
    <col min="1029" max="1029" width="2.7109375" customWidth="1"/>
    <col min="1030" max="1031" width="15.7109375" customWidth="1"/>
    <col min="1280" max="1280" width="11.85546875" bestFit="1" customWidth="1"/>
    <col min="1282" max="1282" width="12.7109375" customWidth="1"/>
    <col min="1283" max="1283" width="9.7109375" customWidth="1"/>
    <col min="1284" max="1284" width="13.7109375" customWidth="1"/>
    <col min="1285" max="1285" width="2.7109375" customWidth="1"/>
    <col min="1286" max="1287" width="15.7109375" customWidth="1"/>
    <col min="1536" max="1536" width="11.85546875" bestFit="1" customWidth="1"/>
    <col min="1538" max="1538" width="12.7109375" customWidth="1"/>
    <col min="1539" max="1539" width="9.7109375" customWidth="1"/>
    <col min="1540" max="1540" width="13.7109375" customWidth="1"/>
    <col min="1541" max="1541" width="2.7109375" customWidth="1"/>
    <col min="1542" max="1543" width="15.7109375" customWidth="1"/>
    <col min="1792" max="1792" width="11.85546875" bestFit="1" customWidth="1"/>
    <col min="1794" max="1794" width="12.7109375" customWidth="1"/>
    <col min="1795" max="1795" width="9.7109375" customWidth="1"/>
    <col min="1796" max="1796" width="13.7109375" customWidth="1"/>
    <col min="1797" max="1797" width="2.7109375" customWidth="1"/>
    <col min="1798" max="1799" width="15.7109375" customWidth="1"/>
    <col min="2048" max="2048" width="11.85546875" bestFit="1" customWidth="1"/>
    <col min="2050" max="2050" width="12.7109375" customWidth="1"/>
    <col min="2051" max="2051" width="9.7109375" customWidth="1"/>
    <col min="2052" max="2052" width="13.7109375" customWidth="1"/>
    <col min="2053" max="2053" width="2.7109375" customWidth="1"/>
    <col min="2054" max="2055" width="15.7109375" customWidth="1"/>
    <col min="2304" max="2304" width="11.85546875" bestFit="1" customWidth="1"/>
    <col min="2306" max="2306" width="12.7109375" customWidth="1"/>
    <col min="2307" max="2307" width="9.7109375" customWidth="1"/>
    <col min="2308" max="2308" width="13.7109375" customWidth="1"/>
    <col min="2309" max="2309" width="2.7109375" customWidth="1"/>
    <col min="2310" max="2311" width="15.7109375" customWidth="1"/>
    <col min="2560" max="2560" width="11.85546875" bestFit="1" customWidth="1"/>
    <col min="2562" max="2562" width="12.7109375" customWidth="1"/>
    <col min="2563" max="2563" width="9.7109375" customWidth="1"/>
    <col min="2564" max="2564" width="13.7109375" customWidth="1"/>
    <col min="2565" max="2565" width="2.7109375" customWidth="1"/>
    <col min="2566" max="2567" width="15.7109375" customWidth="1"/>
    <col min="2816" max="2816" width="11.85546875" bestFit="1" customWidth="1"/>
    <col min="2818" max="2818" width="12.7109375" customWidth="1"/>
    <col min="2819" max="2819" width="9.7109375" customWidth="1"/>
    <col min="2820" max="2820" width="13.7109375" customWidth="1"/>
    <col min="2821" max="2821" width="2.7109375" customWidth="1"/>
    <col min="2822" max="2823" width="15.7109375" customWidth="1"/>
    <col min="3072" max="3072" width="11.85546875" bestFit="1" customWidth="1"/>
    <col min="3074" max="3074" width="12.7109375" customWidth="1"/>
    <col min="3075" max="3075" width="9.7109375" customWidth="1"/>
    <col min="3076" max="3076" width="13.7109375" customWidth="1"/>
    <col min="3077" max="3077" width="2.7109375" customWidth="1"/>
    <col min="3078" max="3079" width="15.7109375" customWidth="1"/>
    <col min="3328" max="3328" width="11.85546875" bestFit="1" customWidth="1"/>
    <col min="3330" max="3330" width="12.7109375" customWidth="1"/>
    <col min="3331" max="3331" width="9.7109375" customWidth="1"/>
    <col min="3332" max="3332" width="13.7109375" customWidth="1"/>
    <col min="3333" max="3333" width="2.7109375" customWidth="1"/>
    <col min="3334" max="3335" width="15.7109375" customWidth="1"/>
    <col min="3584" max="3584" width="11.85546875" bestFit="1" customWidth="1"/>
    <col min="3586" max="3586" width="12.7109375" customWidth="1"/>
    <col min="3587" max="3587" width="9.7109375" customWidth="1"/>
    <col min="3588" max="3588" width="13.7109375" customWidth="1"/>
    <col min="3589" max="3589" width="2.7109375" customWidth="1"/>
    <col min="3590" max="3591" width="15.7109375" customWidth="1"/>
    <col min="3840" max="3840" width="11.85546875" bestFit="1" customWidth="1"/>
    <col min="3842" max="3842" width="12.7109375" customWidth="1"/>
    <col min="3843" max="3843" width="9.7109375" customWidth="1"/>
    <col min="3844" max="3844" width="13.7109375" customWidth="1"/>
    <col min="3845" max="3845" width="2.7109375" customWidth="1"/>
    <col min="3846" max="3847" width="15.7109375" customWidth="1"/>
    <col min="4096" max="4096" width="11.85546875" bestFit="1" customWidth="1"/>
    <col min="4098" max="4098" width="12.7109375" customWidth="1"/>
    <col min="4099" max="4099" width="9.7109375" customWidth="1"/>
    <col min="4100" max="4100" width="13.7109375" customWidth="1"/>
    <col min="4101" max="4101" width="2.7109375" customWidth="1"/>
    <col min="4102" max="4103" width="15.7109375" customWidth="1"/>
    <col min="4352" max="4352" width="11.85546875" bestFit="1" customWidth="1"/>
    <col min="4354" max="4354" width="12.7109375" customWidth="1"/>
    <col min="4355" max="4355" width="9.7109375" customWidth="1"/>
    <col min="4356" max="4356" width="13.7109375" customWidth="1"/>
    <col min="4357" max="4357" width="2.7109375" customWidth="1"/>
    <col min="4358" max="4359" width="15.7109375" customWidth="1"/>
    <col min="4608" max="4608" width="11.85546875" bestFit="1" customWidth="1"/>
    <col min="4610" max="4610" width="12.7109375" customWidth="1"/>
    <col min="4611" max="4611" width="9.7109375" customWidth="1"/>
    <col min="4612" max="4612" width="13.7109375" customWidth="1"/>
    <col min="4613" max="4613" width="2.7109375" customWidth="1"/>
    <col min="4614" max="4615" width="15.7109375" customWidth="1"/>
    <col min="4864" max="4864" width="11.85546875" bestFit="1" customWidth="1"/>
    <col min="4866" max="4866" width="12.7109375" customWidth="1"/>
    <col min="4867" max="4867" width="9.7109375" customWidth="1"/>
    <col min="4868" max="4868" width="13.7109375" customWidth="1"/>
    <col min="4869" max="4869" width="2.7109375" customWidth="1"/>
    <col min="4870" max="4871" width="15.7109375" customWidth="1"/>
    <col min="5120" max="5120" width="11.85546875" bestFit="1" customWidth="1"/>
    <col min="5122" max="5122" width="12.7109375" customWidth="1"/>
    <col min="5123" max="5123" width="9.7109375" customWidth="1"/>
    <col min="5124" max="5124" width="13.7109375" customWidth="1"/>
    <col min="5125" max="5125" width="2.7109375" customWidth="1"/>
    <col min="5126" max="5127" width="15.7109375" customWidth="1"/>
    <col min="5376" max="5376" width="11.85546875" bestFit="1" customWidth="1"/>
    <col min="5378" max="5378" width="12.7109375" customWidth="1"/>
    <col min="5379" max="5379" width="9.7109375" customWidth="1"/>
    <col min="5380" max="5380" width="13.7109375" customWidth="1"/>
    <col min="5381" max="5381" width="2.7109375" customWidth="1"/>
    <col min="5382" max="5383" width="15.7109375" customWidth="1"/>
    <col min="5632" max="5632" width="11.85546875" bestFit="1" customWidth="1"/>
    <col min="5634" max="5634" width="12.7109375" customWidth="1"/>
    <col min="5635" max="5635" width="9.7109375" customWidth="1"/>
    <col min="5636" max="5636" width="13.7109375" customWidth="1"/>
    <col min="5637" max="5637" width="2.7109375" customWidth="1"/>
    <col min="5638" max="5639" width="15.7109375" customWidth="1"/>
    <col min="5888" max="5888" width="11.85546875" bestFit="1" customWidth="1"/>
    <col min="5890" max="5890" width="12.7109375" customWidth="1"/>
    <col min="5891" max="5891" width="9.7109375" customWidth="1"/>
    <col min="5892" max="5892" width="13.7109375" customWidth="1"/>
    <col min="5893" max="5893" width="2.7109375" customWidth="1"/>
    <col min="5894" max="5895" width="15.7109375" customWidth="1"/>
    <col min="6144" max="6144" width="11.85546875" bestFit="1" customWidth="1"/>
    <col min="6146" max="6146" width="12.7109375" customWidth="1"/>
    <col min="6147" max="6147" width="9.7109375" customWidth="1"/>
    <col min="6148" max="6148" width="13.7109375" customWidth="1"/>
    <col min="6149" max="6149" width="2.7109375" customWidth="1"/>
    <col min="6150" max="6151" width="15.7109375" customWidth="1"/>
    <col min="6400" max="6400" width="11.85546875" bestFit="1" customWidth="1"/>
    <col min="6402" max="6402" width="12.7109375" customWidth="1"/>
    <col min="6403" max="6403" width="9.7109375" customWidth="1"/>
    <col min="6404" max="6404" width="13.7109375" customWidth="1"/>
    <col min="6405" max="6405" width="2.7109375" customWidth="1"/>
    <col min="6406" max="6407" width="15.7109375" customWidth="1"/>
    <col min="6656" max="6656" width="11.85546875" bestFit="1" customWidth="1"/>
    <col min="6658" max="6658" width="12.7109375" customWidth="1"/>
    <col min="6659" max="6659" width="9.7109375" customWidth="1"/>
    <col min="6660" max="6660" width="13.7109375" customWidth="1"/>
    <col min="6661" max="6661" width="2.7109375" customWidth="1"/>
    <col min="6662" max="6663" width="15.7109375" customWidth="1"/>
    <col min="6912" max="6912" width="11.85546875" bestFit="1" customWidth="1"/>
    <col min="6914" max="6914" width="12.7109375" customWidth="1"/>
    <col min="6915" max="6915" width="9.7109375" customWidth="1"/>
    <col min="6916" max="6916" width="13.7109375" customWidth="1"/>
    <col min="6917" max="6917" width="2.7109375" customWidth="1"/>
    <col min="6918" max="6919" width="15.7109375" customWidth="1"/>
    <col min="7168" max="7168" width="11.85546875" bestFit="1" customWidth="1"/>
    <col min="7170" max="7170" width="12.7109375" customWidth="1"/>
    <col min="7171" max="7171" width="9.7109375" customWidth="1"/>
    <col min="7172" max="7172" width="13.7109375" customWidth="1"/>
    <col min="7173" max="7173" width="2.7109375" customWidth="1"/>
    <col min="7174" max="7175" width="15.7109375" customWidth="1"/>
    <col min="7424" max="7424" width="11.85546875" bestFit="1" customWidth="1"/>
    <col min="7426" max="7426" width="12.7109375" customWidth="1"/>
    <col min="7427" max="7427" width="9.7109375" customWidth="1"/>
    <col min="7428" max="7428" width="13.7109375" customWidth="1"/>
    <col min="7429" max="7429" width="2.7109375" customWidth="1"/>
    <col min="7430" max="7431" width="15.7109375" customWidth="1"/>
    <col min="7680" max="7680" width="11.85546875" bestFit="1" customWidth="1"/>
    <col min="7682" max="7682" width="12.7109375" customWidth="1"/>
    <col min="7683" max="7683" width="9.7109375" customWidth="1"/>
    <col min="7684" max="7684" width="13.7109375" customWidth="1"/>
    <col min="7685" max="7685" width="2.7109375" customWidth="1"/>
    <col min="7686" max="7687" width="15.7109375" customWidth="1"/>
    <col min="7936" max="7936" width="11.85546875" bestFit="1" customWidth="1"/>
    <col min="7938" max="7938" width="12.7109375" customWidth="1"/>
    <col min="7939" max="7939" width="9.7109375" customWidth="1"/>
    <col min="7940" max="7940" width="13.7109375" customWidth="1"/>
    <col min="7941" max="7941" width="2.7109375" customWidth="1"/>
    <col min="7942" max="7943" width="15.7109375" customWidth="1"/>
    <col min="8192" max="8192" width="11.85546875" bestFit="1" customWidth="1"/>
    <col min="8194" max="8194" width="12.7109375" customWidth="1"/>
    <col min="8195" max="8195" width="9.7109375" customWidth="1"/>
    <col min="8196" max="8196" width="13.7109375" customWidth="1"/>
    <col min="8197" max="8197" width="2.7109375" customWidth="1"/>
    <col min="8198" max="8199" width="15.7109375" customWidth="1"/>
    <col min="8448" max="8448" width="11.85546875" bestFit="1" customWidth="1"/>
    <col min="8450" max="8450" width="12.7109375" customWidth="1"/>
    <col min="8451" max="8451" width="9.7109375" customWidth="1"/>
    <col min="8452" max="8452" width="13.7109375" customWidth="1"/>
    <col min="8453" max="8453" width="2.7109375" customWidth="1"/>
    <col min="8454" max="8455" width="15.7109375" customWidth="1"/>
    <col min="8704" max="8704" width="11.85546875" bestFit="1" customWidth="1"/>
    <col min="8706" max="8706" width="12.7109375" customWidth="1"/>
    <col min="8707" max="8707" width="9.7109375" customWidth="1"/>
    <col min="8708" max="8708" width="13.7109375" customWidth="1"/>
    <col min="8709" max="8709" width="2.7109375" customWidth="1"/>
    <col min="8710" max="8711" width="15.7109375" customWidth="1"/>
    <col min="8960" max="8960" width="11.85546875" bestFit="1" customWidth="1"/>
    <col min="8962" max="8962" width="12.7109375" customWidth="1"/>
    <col min="8963" max="8963" width="9.7109375" customWidth="1"/>
    <col min="8964" max="8964" width="13.7109375" customWidth="1"/>
    <col min="8965" max="8965" width="2.7109375" customWidth="1"/>
    <col min="8966" max="8967" width="15.7109375" customWidth="1"/>
    <col min="9216" max="9216" width="11.85546875" bestFit="1" customWidth="1"/>
    <col min="9218" max="9218" width="12.7109375" customWidth="1"/>
    <col min="9219" max="9219" width="9.7109375" customWidth="1"/>
    <col min="9220" max="9220" width="13.7109375" customWidth="1"/>
    <col min="9221" max="9221" width="2.7109375" customWidth="1"/>
    <col min="9222" max="9223" width="15.7109375" customWidth="1"/>
    <col min="9472" max="9472" width="11.85546875" bestFit="1" customWidth="1"/>
    <col min="9474" max="9474" width="12.7109375" customWidth="1"/>
    <col min="9475" max="9475" width="9.7109375" customWidth="1"/>
    <col min="9476" max="9476" width="13.7109375" customWidth="1"/>
    <col min="9477" max="9477" width="2.7109375" customWidth="1"/>
    <col min="9478" max="9479" width="15.7109375" customWidth="1"/>
    <col min="9728" max="9728" width="11.85546875" bestFit="1" customWidth="1"/>
    <col min="9730" max="9730" width="12.7109375" customWidth="1"/>
    <col min="9731" max="9731" width="9.7109375" customWidth="1"/>
    <col min="9732" max="9732" width="13.7109375" customWidth="1"/>
    <col min="9733" max="9733" width="2.7109375" customWidth="1"/>
    <col min="9734" max="9735" width="15.7109375" customWidth="1"/>
    <col min="9984" max="9984" width="11.85546875" bestFit="1" customWidth="1"/>
    <col min="9986" max="9986" width="12.7109375" customWidth="1"/>
    <col min="9987" max="9987" width="9.7109375" customWidth="1"/>
    <col min="9988" max="9988" width="13.7109375" customWidth="1"/>
    <col min="9989" max="9989" width="2.7109375" customWidth="1"/>
    <col min="9990" max="9991" width="15.7109375" customWidth="1"/>
    <col min="10240" max="10240" width="11.85546875" bestFit="1" customWidth="1"/>
    <col min="10242" max="10242" width="12.7109375" customWidth="1"/>
    <col min="10243" max="10243" width="9.7109375" customWidth="1"/>
    <col min="10244" max="10244" width="13.7109375" customWidth="1"/>
    <col min="10245" max="10245" width="2.7109375" customWidth="1"/>
    <col min="10246" max="10247" width="15.7109375" customWidth="1"/>
    <col min="10496" max="10496" width="11.85546875" bestFit="1" customWidth="1"/>
    <col min="10498" max="10498" width="12.7109375" customWidth="1"/>
    <col min="10499" max="10499" width="9.7109375" customWidth="1"/>
    <col min="10500" max="10500" width="13.7109375" customWidth="1"/>
    <col min="10501" max="10501" width="2.7109375" customWidth="1"/>
    <col min="10502" max="10503" width="15.7109375" customWidth="1"/>
    <col min="10752" max="10752" width="11.85546875" bestFit="1" customWidth="1"/>
    <col min="10754" max="10754" width="12.7109375" customWidth="1"/>
    <col min="10755" max="10755" width="9.7109375" customWidth="1"/>
    <col min="10756" max="10756" width="13.7109375" customWidth="1"/>
    <col min="10757" max="10757" width="2.7109375" customWidth="1"/>
    <col min="10758" max="10759" width="15.7109375" customWidth="1"/>
    <col min="11008" max="11008" width="11.85546875" bestFit="1" customWidth="1"/>
    <col min="11010" max="11010" width="12.7109375" customWidth="1"/>
    <col min="11011" max="11011" width="9.7109375" customWidth="1"/>
    <col min="11012" max="11012" width="13.7109375" customWidth="1"/>
    <col min="11013" max="11013" width="2.7109375" customWidth="1"/>
    <col min="11014" max="11015" width="15.7109375" customWidth="1"/>
    <col min="11264" max="11264" width="11.85546875" bestFit="1" customWidth="1"/>
    <col min="11266" max="11266" width="12.7109375" customWidth="1"/>
    <col min="11267" max="11267" width="9.7109375" customWidth="1"/>
    <col min="11268" max="11268" width="13.7109375" customWidth="1"/>
    <col min="11269" max="11269" width="2.7109375" customWidth="1"/>
    <col min="11270" max="11271" width="15.7109375" customWidth="1"/>
    <col min="11520" max="11520" width="11.85546875" bestFit="1" customWidth="1"/>
    <col min="11522" max="11522" width="12.7109375" customWidth="1"/>
    <col min="11523" max="11523" width="9.7109375" customWidth="1"/>
    <col min="11524" max="11524" width="13.7109375" customWidth="1"/>
    <col min="11525" max="11525" width="2.7109375" customWidth="1"/>
    <col min="11526" max="11527" width="15.7109375" customWidth="1"/>
    <col min="11776" max="11776" width="11.85546875" bestFit="1" customWidth="1"/>
    <col min="11778" max="11778" width="12.7109375" customWidth="1"/>
    <col min="11779" max="11779" width="9.7109375" customWidth="1"/>
    <col min="11780" max="11780" width="13.7109375" customWidth="1"/>
    <col min="11781" max="11781" width="2.7109375" customWidth="1"/>
    <col min="11782" max="11783" width="15.7109375" customWidth="1"/>
    <col min="12032" max="12032" width="11.85546875" bestFit="1" customWidth="1"/>
    <col min="12034" max="12034" width="12.7109375" customWidth="1"/>
    <col min="12035" max="12035" width="9.7109375" customWidth="1"/>
    <col min="12036" max="12036" width="13.7109375" customWidth="1"/>
    <col min="12037" max="12037" width="2.7109375" customWidth="1"/>
    <col min="12038" max="12039" width="15.7109375" customWidth="1"/>
    <col min="12288" max="12288" width="11.85546875" bestFit="1" customWidth="1"/>
    <col min="12290" max="12290" width="12.7109375" customWidth="1"/>
    <col min="12291" max="12291" width="9.7109375" customWidth="1"/>
    <col min="12292" max="12292" width="13.7109375" customWidth="1"/>
    <col min="12293" max="12293" width="2.7109375" customWidth="1"/>
    <col min="12294" max="12295" width="15.7109375" customWidth="1"/>
    <col min="12544" max="12544" width="11.85546875" bestFit="1" customWidth="1"/>
    <col min="12546" max="12546" width="12.7109375" customWidth="1"/>
    <col min="12547" max="12547" width="9.7109375" customWidth="1"/>
    <col min="12548" max="12548" width="13.7109375" customWidth="1"/>
    <col min="12549" max="12549" width="2.7109375" customWidth="1"/>
    <col min="12550" max="12551" width="15.7109375" customWidth="1"/>
    <col min="12800" max="12800" width="11.85546875" bestFit="1" customWidth="1"/>
    <col min="12802" max="12802" width="12.7109375" customWidth="1"/>
    <col min="12803" max="12803" width="9.7109375" customWidth="1"/>
    <col min="12804" max="12804" width="13.7109375" customWidth="1"/>
    <col min="12805" max="12805" width="2.7109375" customWidth="1"/>
    <col min="12806" max="12807" width="15.7109375" customWidth="1"/>
    <col min="13056" max="13056" width="11.85546875" bestFit="1" customWidth="1"/>
    <col min="13058" max="13058" width="12.7109375" customWidth="1"/>
    <col min="13059" max="13059" width="9.7109375" customWidth="1"/>
    <col min="13060" max="13060" width="13.7109375" customWidth="1"/>
    <col min="13061" max="13061" width="2.7109375" customWidth="1"/>
    <col min="13062" max="13063" width="15.7109375" customWidth="1"/>
    <col min="13312" max="13312" width="11.85546875" bestFit="1" customWidth="1"/>
    <col min="13314" max="13314" width="12.7109375" customWidth="1"/>
    <col min="13315" max="13315" width="9.7109375" customWidth="1"/>
    <col min="13316" max="13316" width="13.7109375" customWidth="1"/>
    <col min="13317" max="13317" width="2.7109375" customWidth="1"/>
    <col min="13318" max="13319" width="15.7109375" customWidth="1"/>
    <col min="13568" max="13568" width="11.85546875" bestFit="1" customWidth="1"/>
    <col min="13570" max="13570" width="12.7109375" customWidth="1"/>
    <col min="13571" max="13571" width="9.7109375" customWidth="1"/>
    <col min="13572" max="13572" width="13.7109375" customWidth="1"/>
    <col min="13573" max="13573" width="2.7109375" customWidth="1"/>
    <col min="13574" max="13575" width="15.7109375" customWidth="1"/>
    <col min="13824" max="13824" width="11.85546875" bestFit="1" customWidth="1"/>
    <col min="13826" max="13826" width="12.7109375" customWidth="1"/>
    <col min="13827" max="13827" width="9.7109375" customWidth="1"/>
    <col min="13828" max="13828" width="13.7109375" customWidth="1"/>
    <col min="13829" max="13829" width="2.7109375" customWidth="1"/>
    <col min="13830" max="13831" width="15.7109375" customWidth="1"/>
    <col min="14080" max="14080" width="11.85546875" bestFit="1" customWidth="1"/>
    <col min="14082" max="14082" width="12.7109375" customWidth="1"/>
    <col min="14083" max="14083" width="9.7109375" customWidth="1"/>
    <col min="14084" max="14084" width="13.7109375" customWidth="1"/>
    <col min="14085" max="14085" width="2.7109375" customWidth="1"/>
    <col min="14086" max="14087" width="15.7109375" customWidth="1"/>
    <col min="14336" max="14336" width="11.85546875" bestFit="1" customWidth="1"/>
    <col min="14338" max="14338" width="12.7109375" customWidth="1"/>
    <col min="14339" max="14339" width="9.7109375" customWidth="1"/>
    <col min="14340" max="14340" width="13.7109375" customWidth="1"/>
    <col min="14341" max="14341" width="2.7109375" customWidth="1"/>
    <col min="14342" max="14343" width="15.7109375" customWidth="1"/>
    <col min="14592" max="14592" width="11.85546875" bestFit="1" customWidth="1"/>
    <col min="14594" max="14594" width="12.7109375" customWidth="1"/>
    <col min="14595" max="14595" width="9.7109375" customWidth="1"/>
    <col min="14596" max="14596" width="13.7109375" customWidth="1"/>
    <col min="14597" max="14597" width="2.7109375" customWidth="1"/>
    <col min="14598" max="14599" width="15.7109375" customWidth="1"/>
    <col min="14848" max="14848" width="11.85546875" bestFit="1" customWidth="1"/>
    <col min="14850" max="14850" width="12.7109375" customWidth="1"/>
    <col min="14851" max="14851" width="9.7109375" customWidth="1"/>
    <col min="14852" max="14852" width="13.7109375" customWidth="1"/>
    <col min="14853" max="14853" width="2.7109375" customWidth="1"/>
    <col min="14854" max="14855" width="15.7109375" customWidth="1"/>
    <col min="15104" max="15104" width="11.85546875" bestFit="1" customWidth="1"/>
    <col min="15106" max="15106" width="12.7109375" customWidth="1"/>
    <col min="15107" max="15107" width="9.7109375" customWidth="1"/>
    <col min="15108" max="15108" width="13.7109375" customWidth="1"/>
    <col min="15109" max="15109" width="2.7109375" customWidth="1"/>
    <col min="15110" max="15111" width="15.7109375" customWidth="1"/>
    <col min="15360" max="15360" width="11.85546875" bestFit="1" customWidth="1"/>
    <col min="15362" max="15362" width="12.7109375" customWidth="1"/>
    <col min="15363" max="15363" width="9.7109375" customWidth="1"/>
    <col min="15364" max="15364" width="13.7109375" customWidth="1"/>
    <col min="15365" max="15365" width="2.7109375" customWidth="1"/>
    <col min="15366" max="15367" width="15.7109375" customWidth="1"/>
    <col min="15616" max="15616" width="11.85546875" bestFit="1" customWidth="1"/>
    <col min="15618" max="15618" width="12.7109375" customWidth="1"/>
    <col min="15619" max="15619" width="9.7109375" customWidth="1"/>
    <col min="15620" max="15620" width="13.7109375" customWidth="1"/>
    <col min="15621" max="15621" width="2.7109375" customWidth="1"/>
    <col min="15622" max="15623" width="15.7109375" customWidth="1"/>
    <col min="15872" max="15872" width="11.85546875" bestFit="1" customWidth="1"/>
    <col min="15874" max="15874" width="12.7109375" customWidth="1"/>
    <col min="15875" max="15875" width="9.7109375" customWidth="1"/>
    <col min="15876" max="15876" width="13.7109375" customWidth="1"/>
    <col min="15877" max="15877" width="2.7109375" customWidth="1"/>
    <col min="15878" max="15879" width="15.7109375" customWidth="1"/>
    <col min="16128" max="16128" width="11.85546875" bestFit="1" customWidth="1"/>
    <col min="16130" max="16130" width="12.7109375" customWidth="1"/>
    <col min="16131" max="16131" width="9.7109375" customWidth="1"/>
    <col min="16132" max="16132" width="13.7109375" customWidth="1"/>
    <col min="16133" max="16133" width="2.7109375" customWidth="1"/>
    <col min="16134" max="16135" width="15.7109375" customWidth="1"/>
  </cols>
  <sheetData>
    <row r="1" spans="1:7" ht="15.75" x14ac:dyDescent="0.25">
      <c r="A1" s="46" t="s">
        <v>8</v>
      </c>
      <c r="B1" s="47"/>
      <c r="C1" s="47"/>
      <c r="D1" s="48"/>
      <c r="E1" s="47"/>
      <c r="F1" s="47"/>
      <c r="G1" s="47"/>
    </row>
    <row r="2" spans="1:7" ht="15.75" x14ac:dyDescent="0.25">
      <c r="A2" s="46" t="s">
        <v>67</v>
      </c>
      <c r="B2" s="47" t="s">
        <v>68</v>
      </c>
      <c r="C2" s="47"/>
      <c r="D2" s="47"/>
      <c r="E2" s="47"/>
      <c r="F2" s="47"/>
      <c r="G2" s="47"/>
    </row>
    <row r="3" spans="1:7" ht="15.75" x14ac:dyDescent="0.25">
      <c r="A3" s="49"/>
      <c r="B3" s="46"/>
      <c r="C3" s="46"/>
      <c r="D3" s="46"/>
      <c r="E3" s="46"/>
      <c r="F3" s="46"/>
      <c r="G3" s="46"/>
    </row>
    <row r="4" spans="1:7" ht="21" x14ac:dyDescent="0.35">
      <c r="A4" s="49" t="s">
        <v>69</v>
      </c>
      <c r="B4" s="50">
        <v>44347</v>
      </c>
      <c r="C4" s="46"/>
      <c r="D4" s="46"/>
      <c r="E4" s="46"/>
      <c r="F4" s="46"/>
      <c r="G4" s="46"/>
    </row>
    <row r="5" spans="1:7" ht="15.75" x14ac:dyDescent="0.25">
      <c r="A5" s="46"/>
      <c r="B5" s="51"/>
      <c r="C5" s="46"/>
      <c r="D5" s="46"/>
      <c r="E5" s="46"/>
      <c r="F5" s="46"/>
      <c r="G5" s="46"/>
    </row>
    <row r="6" spans="1:7" ht="20.25" x14ac:dyDescent="0.25">
      <c r="A6" s="75" t="s">
        <v>85</v>
      </c>
      <c r="B6" s="75"/>
      <c r="C6" s="75"/>
      <c r="D6" s="75"/>
      <c r="E6" s="75"/>
      <c r="F6" s="75"/>
      <c r="G6" s="75"/>
    </row>
    <row r="7" spans="1:7" ht="18.75" thickBot="1" x14ac:dyDescent="0.3">
      <c r="A7" s="52"/>
      <c r="B7" s="52"/>
      <c r="C7" s="52"/>
      <c r="D7" s="52"/>
      <c r="E7" s="52"/>
      <c r="F7" s="52"/>
      <c r="G7" s="52"/>
    </row>
    <row r="8" spans="1:7" ht="16.5" thickTop="1" thickBot="1" x14ac:dyDescent="0.3">
      <c r="A8" s="76" t="s">
        <v>70</v>
      </c>
      <c r="B8" s="77"/>
      <c r="C8" s="77"/>
      <c r="D8" s="77"/>
      <c r="E8" s="77"/>
      <c r="F8" s="77"/>
      <c r="G8" s="78"/>
    </row>
    <row r="9" spans="1:7" ht="15.75" thickTop="1" x14ac:dyDescent="0.25">
      <c r="A9" s="3"/>
      <c r="B9" s="4"/>
      <c r="C9" s="4"/>
      <c r="D9" s="4"/>
      <c r="E9" s="4"/>
      <c r="F9" s="4"/>
      <c r="G9" s="5"/>
    </row>
    <row r="10" spans="1:7" x14ac:dyDescent="0.25">
      <c r="A10" s="53"/>
      <c r="B10" s="4"/>
      <c r="C10" s="4"/>
      <c r="D10" s="4"/>
      <c r="E10" s="4"/>
      <c r="F10" s="4"/>
      <c r="G10" s="5"/>
    </row>
    <row r="11" spans="1:7" x14ac:dyDescent="0.25">
      <c r="A11" s="54" t="s">
        <v>71</v>
      </c>
      <c r="B11" s="4"/>
      <c r="C11" s="55">
        <v>10000</v>
      </c>
      <c r="D11" s="56" t="s">
        <v>72</v>
      </c>
      <c r="E11" s="57">
        <v>250</v>
      </c>
      <c r="F11" s="4"/>
      <c r="G11" s="58">
        <f>C11*E11</f>
        <v>2500000</v>
      </c>
    </row>
    <row r="12" spans="1:7" x14ac:dyDescent="0.25">
      <c r="A12" s="59"/>
      <c r="B12" s="4"/>
      <c r="C12" s="60">
        <v>5000</v>
      </c>
      <c r="D12" s="56" t="s">
        <v>72</v>
      </c>
      <c r="E12" s="57">
        <v>10</v>
      </c>
      <c r="F12" s="4"/>
      <c r="G12" s="58">
        <f>C12*E12</f>
        <v>50000</v>
      </c>
    </row>
    <row r="13" spans="1:7" x14ac:dyDescent="0.25">
      <c r="A13" s="59"/>
      <c r="B13" s="4"/>
      <c r="C13" s="60">
        <v>2000</v>
      </c>
      <c r="D13" s="61" t="s">
        <v>72</v>
      </c>
      <c r="E13" s="57">
        <v>10</v>
      </c>
      <c r="F13" s="4"/>
      <c r="G13" s="58">
        <f>C13*E13</f>
        <v>20000</v>
      </c>
    </row>
    <row r="14" spans="1:7" x14ac:dyDescent="0.25">
      <c r="A14" s="59"/>
      <c r="B14" s="4"/>
      <c r="C14" s="60">
        <v>1000</v>
      </c>
      <c r="D14" s="61" t="s">
        <v>72</v>
      </c>
      <c r="E14" s="57">
        <v>7</v>
      </c>
      <c r="F14" s="4"/>
      <c r="G14" s="58">
        <f>C14*E14</f>
        <v>7000</v>
      </c>
    </row>
    <row r="15" spans="1:7" ht="15.75" thickBot="1" x14ac:dyDescent="0.3">
      <c r="A15" s="59"/>
      <c r="B15" s="4"/>
      <c r="C15" s="62">
        <v>500</v>
      </c>
      <c r="D15" s="63" t="s">
        <v>72</v>
      </c>
      <c r="E15" s="64">
        <v>0</v>
      </c>
      <c r="F15" s="4"/>
      <c r="G15" s="58">
        <f>C15*E15</f>
        <v>0</v>
      </c>
    </row>
    <row r="16" spans="1:7" ht="15.75" thickBot="1" x14ac:dyDescent="0.3">
      <c r="A16" s="54" t="s">
        <v>73</v>
      </c>
      <c r="B16" s="4"/>
      <c r="C16" s="4"/>
      <c r="D16" s="4"/>
      <c r="E16" s="4"/>
      <c r="F16" s="4"/>
      <c r="G16" s="65">
        <f>SUM(G11:G15)</f>
        <v>2577000</v>
      </c>
    </row>
    <row r="17" spans="1:10" x14ac:dyDescent="0.25">
      <c r="A17" s="53"/>
      <c r="B17" s="4"/>
      <c r="C17" s="4"/>
      <c r="D17" s="4"/>
      <c r="E17" s="4"/>
      <c r="F17" s="4"/>
      <c r="G17" s="5"/>
    </row>
    <row r="18" spans="1:10" x14ac:dyDescent="0.25">
      <c r="A18" s="53"/>
      <c r="B18" s="4"/>
      <c r="C18" s="4"/>
      <c r="D18" s="4"/>
      <c r="E18" s="4"/>
      <c r="F18" s="4"/>
      <c r="G18" s="5"/>
    </row>
    <row r="19" spans="1:10" x14ac:dyDescent="0.25">
      <c r="A19" s="54" t="s">
        <v>74</v>
      </c>
      <c r="B19" s="4"/>
      <c r="C19" s="55">
        <v>500</v>
      </c>
      <c r="D19" s="56" t="s">
        <v>72</v>
      </c>
      <c r="E19" s="57">
        <v>0</v>
      </c>
      <c r="F19" s="4"/>
      <c r="G19" s="58">
        <f t="shared" ref="G19:G26" si="0">C19*E19</f>
        <v>0</v>
      </c>
    </row>
    <row r="20" spans="1:10" x14ac:dyDescent="0.25">
      <c r="A20" s="54"/>
      <c r="B20" s="4"/>
      <c r="C20" s="60">
        <v>200</v>
      </c>
      <c r="D20" s="61"/>
      <c r="E20" s="57">
        <v>1</v>
      </c>
      <c r="F20" s="4"/>
      <c r="G20" s="58">
        <f>C20*E20</f>
        <v>200</v>
      </c>
    </row>
    <row r="21" spans="1:10" x14ac:dyDescent="0.25">
      <c r="A21" s="59"/>
      <c r="B21" s="4"/>
      <c r="C21" s="60">
        <v>100</v>
      </c>
      <c r="D21" s="61" t="s">
        <v>72</v>
      </c>
      <c r="E21" s="57">
        <v>0</v>
      </c>
      <c r="F21" s="4"/>
      <c r="G21" s="58">
        <f t="shared" si="0"/>
        <v>0</v>
      </c>
    </row>
    <row r="22" spans="1:10" x14ac:dyDescent="0.25">
      <c r="A22" s="59"/>
      <c r="B22" s="4"/>
      <c r="C22" s="60">
        <v>50</v>
      </c>
      <c r="D22" s="61" t="s">
        <v>72</v>
      </c>
      <c r="E22" s="57">
        <v>1</v>
      </c>
      <c r="F22" s="4"/>
      <c r="G22" s="58">
        <f t="shared" si="0"/>
        <v>50</v>
      </c>
    </row>
    <row r="23" spans="1:10" x14ac:dyDescent="0.25">
      <c r="A23" s="59"/>
      <c r="B23" s="4"/>
      <c r="C23" s="60">
        <v>25</v>
      </c>
      <c r="D23" s="61" t="s">
        <v>72</v>
      </c>
      <c r="E23" s="57">
        <v>0</v>
      </c>
      <c r="F23" s="4"/>
      <c r="G23" s="58">
        <f t="shared" si="0"/>
        <v>0</v>
      </c>
    </row>
    <row r="24" spans="1:10" x14ac:dyDescent="0.25">
      <c r="A24" s="59"/>
      <c r="B24" s="4"/>
      <c r="C24" s="60">
        <v>10</v>
      </c>
      <c r="D24" s="61" t="s">
        <v>72</v>
      </c>
      <c r="E24" s="64">
        <v>0</v>
      </c>
      <c r="F24" s="4"/>
      <c r="G24" s="58">
        <f t="shared" si="0"/>
        <v>0</v>
      </c>
    </row>
    <row r="25" spans="1:10" x14ac:dyDescent="0.25">
      <c r="A25" s="59"/>
      <c r="B25" s="4"/>
      <c r="C25" s="62">
        <v>5</v>
      </c>
      <c r="D25" s="63" t="s">
        <v>72</v>
      </c>
      <c r="E25" s="66">
        <v>1</v>
      </c>
      <c r="F25" s="4"/>
      <c r="G25" s="58">
        <f t="shared" si="0"/>
        <v>5</v>
      </c>
    </row>
    <row r="26" spans="1:10" ht="15.75" thickBot="1" x14ac:dyDescent="0.3">
      <c r="A26" s="59"/>
      <c r="B26" s="4"/>
      <c r="C26" s="62">
        <v>1</v>
      </c>
      <c r="D26" s="63" t="s">
        <v>72</v>
      </c>
      <c r="E26" s="66"/>
      <c r="F26" s="4"/>
      <c r="G26" s="58">
        <f t="shared" si="0"/>
        <v>0</v>
      </c>
    </row>
    <row r="27" spans="1:10" ht="15.75" thickBot="1" x14ac:dyDescent="0.3">
      <c r="A27" s="54" t="s">
        <v>75</v>
      </c>
      <c r="B27" s="67"/>
      <c r="C27" s="4"/>
      <c r="D27" s="4"/>
      <c r="E27" s="4"/>
      <c r="F27" s="4"/>
      <c r="G27" s="65">
        <f>SUM(G19:G26)</f>
        <v>255</v>
      </c>
    </row>
    <row r="28" spans="1:10" x14ac:dyDescent="0.25">
      <c r="A28" s="54"/>
      <c r="B28" s="67"/>
      <c r="C28" s="4"/>
      <c r="D28" s="4"/>
      <c r="E28" s="4"/>
      <c r="F28" s="4"/>
      <c r="G28" s="58"/>
    </row>
    <row r="29" spans="1:10" ht="15.75" thickBot="1" x14ac:dyDescent="0.3">
      <c r="A29" s="54"/>
      <c r="B29" s="67"/>
      <c r="C29" s="4"/>
      <c r="D29" s="4"/>
      <c r="E29" s="4"/>
      <c r="F29" s="4"/>
      <c r="G29" s="5"/>
    </row>
    <row r="30" spans="1:10" ht="15.75" thickBot="1" x14ac:dyDescent="0.3">
      <c r="A30" s="54" t="s">
        <v>76</v>
      </c>
      <c r="B30" s="67"/>
      <c r="C30" s="4"/>
      <c r="D30" s="4"/>
      <c r="E30" s="4"/>
      <c r="F30" s="4"/>
      <c r="G30" s="65">
        <f>G16+G27</f>
        <v>2577255</v>
      </c>
    </row>
    <row r="31" spans="1:10" ht="15.75" thickBot="1" x14ac:dyDescent="0.3">
      <c r="A31" s="54"/>
      <c r="B31" s="67"/>
      <c r="C31" s="4"/>
      <c r="D31" s="4"/>
      <c r="E31" s="4"/>
      <c r="F31" s="4"/>
      <c r="G31" s="5"/>
    </row>
    <row r="32" spans="1:10" ht="15.75" thickBot="1" x14ac:dyDescent="0.3">
      <c r="A32" s="54" t="s">
        <v>77</v>
      </c>
      <c r="B32" s="67"/>
      <c r="C32" s="4"/>
      <c r="D32" s="4"/>
      <c r="E32" s="4"/>
      <c r="F32" s="4"/>
      <c r="G32" s="65">
        <v>2577254</v>
      </c>
      <c r="J32" s="68"/>
    </row>
    <row r="33" spans="1:7" ht="15.75" thickBot="1" x14ac:dyDescent="0.3">
      <c r="A33" s="59"/>
      <c r="B33" s="4"/>
      <c r="C33" s="4"/>
      <c r="D33" s="4"/>
      <c r="E33" s="4"/>
      <c r="F33" s="4"/>
      <c r="G33" s="5"/>
    </row>
    <row r="34" spans="1:7" ht="15.75" thickBot="1" x14ac:dyDescent="0.3">
      <c r="A34" s="54" t="s">
        <v>78</v>
      </c>
      <c r="B34" s="4"/>
      <c r="C34" s="4"/>
      <c r="D34" s="4"/>
      <c r="E34" s="4"/>
      <c r="F34" s="4"/>
      <c r="G34" s="65">
        <f>+G30-G32</f>
        <v>1</v>
      </c>
    </row>
    <row r="35" spans="1:7" x14ac:dyDescent="0.25">
      <c r="A35" s="54"/>
      <c r="B35" s="4"/>
      <c r="C35" s="4"/>
      <c r="D35" s="4"/>
      <c r="E35" s="4"/>
      <c r="F35" s="4"/>
      <c r="G35" s="5"/>
    </row>
    <row r="36" spans="1:7" x14ac:dyDescent="0.25">
      <c r="A36" s="59"/>
      <c r="B36" s="67"/>
      <c r="C36" s="67"/>
      <c r="D36" s="67"/>
      <c r="E36" s="67"/>
      <c r="F36" s="67"/>
      <c r="G36" s="69"/>
    </row>
    <row r="37" spans="1:7" x14ac:dyDescent="0.25">
      <c r="A37" s="54" t="s">
        <v>79</v>
      </c>
      <c r="B37" s="67"/>
      <c r="C37" s="67"/>
      <c r="D37" s="67"/>
      <c r="E37" s="67" t="s">
        <v>80</v>
      </c>
      <c r="F37" s="67"/>
      <c r="G37" s="69"/>
    </row>
    <row r="38" spans="1:7" x14ac:dyDescent="0.25">
      <c r="A38" s="54" t="s">
        <v>81</v>
      </c>
      <c r="B38" s="67"/>
      <c r="C38" s="67"/>
      <c r="D38" s="67"/>
      <c r="E38" s="67"/>
      <c r="F38" s="67"/>
      <c r="G38" s="69"/>
    </row>
    <row r="39" spans="1:7" ht="15.75" thickBot="1" x14ac:dyDescent="0.3">
      <c r="A39" s="70" t="s">
        <v>82</v>
      </c>
      <c r="B39" s="71"/>
      <c r="C39" s="71"/>
      <c r="D39" s="71"/>
      <c r="E39" s="71"/>
      <c r="F39" s="71"/>
      <c r="G39" s="72"/>
    </row>
    <row r="40" spans="1:7" ht="15.75" thickTop="1" x14ac:dyDescent="0.25">
      <c r="A40" s="1"/>
      <c r="B40" s="1"/>
      <c r="C40" s="1"/>
      <c r="D40" s="1"/>
      <c r="E40" s="1"/>
      <c r="F40" s="1"/>
      <c r="G40" s="73"/>
    </row>
    <row r="41" spans="1:7" s="6" customFormat="1" ht="15.75" x14ac:dyDescent="0.25">
      <c r="B41" s="2" t="s">
        <v>83</v>
      </c>
      <c r="C41" s="74"/>
      <c r="D41" s="49"/>
      <c r="E41" s="49"/>
      <c r="F41" s="2" t="s">
        <v>84</v>
      </c>
      <c r="G41" s="74"/>
    </row>
    <row r="42" spans="1:7" s="7" customFormat="1" ht="12.75" x14ac:dyDescent="0.2">
      <c r="B42" s="10" t="s">
        <v>10</v>
      </c>
      <c r="C42" s="10"/>
      <c r="D42" s="12"/>
      <c r="E42" s="12"/>
      <c r="F42" s="10"/>
      <c r="G42" s="9" t="s">
        <v>11</v>
      </c>
    </row>
    <row r="43" spans="1:7" s="7" customFormat="1" ht="12.75" x14ac:dyDescent="0.2">
      <c r="B43" s="11">
        <v>44347</v>
      </c>
      <c r="C43" s="10"/>
      <c r="D43" s="12"/>
      <c r="E43" s="12"/>
      <c r="F43" s="10"/>
      <c r="G43" s="11">
        <v>44347</v>
      </c>
    </row>
    <row r="44" spans="1:7" s="7" customFormat="1" ht="12.75" x14ac:dyDescent="0.2">
      <c r="A44" s="8"/>
      <c r="B44" s="10"/>
      <c r="C44" s="10"/>
      <c r="D44" s="12"/>
      <c r="E44" s="10"/>
      <c r="F44" s="10"/>
      <c r="G44" s="10"/>
    </row>
    <row r="45" spans="1:7" s="12" customFormat="1" ht="12.75" x14ac:dyDescent="0.2">
      <c r="A45" s="79"/>
      <c r="B45" s="79"/>
      <c r="C45" s="79"/>
      <c r="D45" s="79"/>
      <c r="E45" s="79"/>
      <c r="F45" s="79"/>
      <c r="G45" s="79"/>
    </row>
    <row r="46" spans="1:7" x14ac:dyDescent="0.25">
      <c r="A46" s="1"/>
    </row>
  </sheetData>
  <mergeCells count="3">
    <mergeCell ref="A6:G6"/>
    <mergeCell ref="A8:G8"/>
    <mergeCell ref="A45:G4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2"/>
  <sheetViews>
    <sheetView workbookViewId="0">
      <selection activeCell="B28" sqref="B28"/>
    </sheetView>
  </sheetViews>
  <sheetFormatPr baseColWidth="10" defaultRowHeight="15" x14ac:dyDescent="0.25"/>
  <cols>
    <col min="1" max="1" width="20.140625" customWidth="1"/>
    <col min="2" max="2" width="12" customWidth="1"/>
    <col min="3" max="3" width="12.140625" customWidth="1"/>
    <col min="4" max="4" width="11" customWidth="1"/>
    <col min="5" max="5" width="12.5703125" customWidth="1"/>
    <col min="6" max="6" width="11.5703125" customWidth="1"/>
    <col min="7" max="7" width="11.42578125" customWidth="1"/>
    <col min="8" max="8" width="10.140625" customWidth="1"/>
    <col min="9" max="9" width="11.7109375" customWidth="1"/>
    <col min="10" max="10" width="11.140625" customWidth="1"/>
    <col min="11" max="11" width="11.42578125" customWidth="1"/>
    <col min="12" max="12" width="12.5703125" customWidth="1"/>
    <col min="13" max="13" width="10.7109375" customWidth="1"/>
    <col min="14" max="14" width="9" customWidth="1"/>
    <col min="15" max="15" width="14.28515625" bestFit="1" customWidth="1"/>
  </cols>
  <sheetData>
    <row r="3" spans="1:15" hidden="1" x14ac:dyDescent="0.25">
      <c r="A3" s="41" t="s">
        <v>63</v>
      </c>
      <c r="B3" s="41" t="s">
        <v>64</v>
      </c>
    </row>
    <row r="4" spans="1:15" ht="33.75" customHeight="1" x14ac:dyDescent="0.25">
      <c r="A4" s="44" t="s">
        <v>65</v>
      </c>
      <c r="B4" s="45" t="s">
        <v>60</v>
      </c>
      <c r="C4" s="45" t="s">
        <v>57</v>
      </c>
      <c r="D4" s="45" t="s">
        <v>59</v>
      </c>
      <c r="E4" s="45" t="s">
        <v>47</v>
      </c>
      <c r="F4" s="45" t="s">
        <v>49</v>
      </c>
      <c r="G4" s="45" t="s">
        <v>53</v>
      </c>
      <c r="H4" s="45" t="s">
        <v>54</v>
      </c>
      <c r="I4" s="45" t="s">
        <v>51</v>
      </c>
      <c r="J4" s="45" t="s">
        <v>58</v>
      </c>
      <c r="K4" s="45" t="s">
        <v>28</v>
      </c>
      <c r="L4" s="45" t="s">
        <v>55</v>
      </c>
      <c r="M4" s="45" t="s">
        <v>56</v>
      </c>
      <c r="N4" s="45" t="s">
        <v>62</v>
      </c>
      <c r="O4" s="45" t="s">
        <v>66</v>
      </c>
    </row>
    <row r="5" spans="1:15" x14ac:dyDescent="0.25">
      <c r="A5" s="42" t="s">
        <v>31</v>
      </c>
      <c r="B5" s="43"/>
      <c r="C5" s="43">
        <v>25825</v>
      </c>
      <c r="D5" s="43"/>
      <c r="E5" s="43"/>
      <c r="F5" s="43">
        <v>447000</v>
      </c>
      <c r="G5" s="43"/>
      <c r="H5" s="43"/>
      <c r="I5" s="43">
        <v>40000</v>
      </c>
      <c r="J5" s="43"/>
      <c r="K5" s="43">
        <v>810200</v>
      </c>
      <c r="L5" s="43">
        <v>566800</v>
      </c>
      <c r="M5" s="43">
        <v>53500</v>
      </c>
      <c r="N5" s="43"/>
      <c r="O5" s="43">
        <v>1943325</v>
      </c>
    </row>
    <row r="6" spans="1:15" x14ac:dyDescent="0.25">
      <c r="A6" s="42" t="s">
        <v>17</v>
      </c>
      <c r="B6" s="43"/>
      <c r="C6" s="43"/>
      <c r="D6" s="43"/>
      <c r="E6" s="43"/>
      <c r="F6" s="43">
        <v>746000</v>
      </c>
      <c r="G6" s="43"/>
      <c r="H6" s="43"/>
      <c r="I6" s="43"/>
      <c r="J6" s="43"/>
      <c r="K6" s="43">
        <v>136000</v>
      </c>
      <c r="L6" s="43">
        <v>1300</v>
      </c>
      <c r="M6" s="43"/>
      <c r="N6" s="43"/>
      <c r="O6" s="43">
        <v>883300</v>
      </c>
    </row>
    <row r="7" spans="1:15" x14ac:dyDescent="0.25">
      <c r="A7" s="42" t="s">
        <v>52</v>
      </c>
      <c r="B7" s="43"/>
      <c r="C7" s="43"/>
      <c r="D7" s="43"/>
      <c r="E7" s="43"/>
      <c r="F7" s="43"/>
      <c r="G7" s="43"/>
      <c r="H7" s="43"/>
      <c r="I7" s="43"/>
      <c r="J7" s="43"/>
      <c r="K7" s="43">
        <v>122500</v>
      </c>
      <c r="L7" s="43"/>
      <c r="M7" s="43"/>
      <c r="N7" s="43"/>
      <c r="O7" s="43">
        <v>122500</v>
      </c>
    </row>
    <row r="8" spans="1:15" x14ac:dyDescent="0.25">
      <c r="A8" s="42" t="s">
        <v>61</v>
      </c>
      <c r="B8" s="43"/>
      <c r="C8" s="43"/>
      <c r="D8" s="43"/>
      <c r="E8" s="43"/>
      <c r="F8" s="43">
        <v>108000</v>
      </c>
      <c r="G8" s="43"/>
      <c r="H8" s="43"/>
      <c r="I8" s="43"/>
      <c r="J8" s="43"/>
      <c r="K8" s="43">
        <v>6500</v>
      </c>
      <c r="L8" s="43"/>
      <c r="M8" s="43"/>
      <c r="N8" s="43"/>
      <c r="O8" s="43">
        <v>114500</v>
      </c>
    </row>
    <row r="9" spans="1:15" x14ac:dyDescent="0.25">
      <c r="A9" s="42" t="s">
        <v>48</v>
      </c>
      <c r="B9" s="43">
        <v>33175</v>
      </c>
      <c r="C9" s="43">
        <v>679885</v>
      </c>
      <c r="D9" s="43">
        <v>49000</v>
      </c>
      <c r="E9" s="43">
        <v>400185</v>
      </c>
      <c r="F9" s="43">
        <v>609417</v>
      </c>
      <c r="G9" s="43">
        <v>100650</v>
      </c>
      <c r="H9" s="43">
        <v>60000</v>
      </c>
      <c r="I9" s="43">
        <v>245000</v>
      </c>
      <c r="J9" s="43">
        <v>20270</v>
      </c>
      <c r="K9" s="43">
        <v>74500</v>
      </c>
      <c r="L9" s="43"/>
      <c r="M9" s="43"/>
      <c r="N9" s="43">
        <v>16160</v>
      </c>
      <c r="O9" s="43">
        <v>2288242</v>
      </c>
    </row>
    <row r="10" spans="1:15" x14ac:dyDescent="0.25">
      <c r="A10" s="42" t="s">
        <v>42</v>
      </c>
      <c r="B10" s="43"/>
      <c r="C10" s="43"/>
      <c r="D10" s="43"/>
      <c r="E10" s="43"/>
      <c r="F10" s="43"/>
      <c r="G10" s="43"/>
      <c r="H10" s="43"/>
      <c r="I10" s="43">
        <v>9000</v>
      </c>
      <c r="J10" s="43"/>
      <c r="K10" s="43">
        <v>175000</v>
      </c>
      <c r="L10" s="43">
        <v>32000</v>
      </c>
      <c r="M10" s="43">
        <v>129000</v>
      </c>
      <c r="N10" s="43"/>
      <c r="O10" s="43">
        <v>345000</v>
      </c>
    </row>
    <row r="11" spans="1:15" x14ac:dyDescent="0.25">
      <c r="A11" s="42" t="s">
        <v>50</v>
      </c>
      <c r="B11" s="43"/>
      <c r="C11" s="43"/>
      <c r="D11" s="43"/>
      <c r="E11" s="43"/>
      <c r="F11" s="43">
        <v>177700</v>
      </c>
      <c r="G11" s="43"/>
      <c r="H11" s="43"/>
      <c r="I11" s="43"/>
      <c r="J11" s="43"/>
      <c r="K11" s="43"/>
      <c r="L11" s="43"/>
      <c r="M11" s="43"/>
      <c r="N11" s="43"/>
      <c r="O11" s="43">
        <v>177700</v>
      </c>
    </row>
    <row r="12" spans="1:15" ht="20.25" customHeight="1" x14ac:dyDescent="0.25">
      <c r="A12" s="42" t="s">
        <v>66</v>
      </c>
      <c r="B12" s="43">
        <v>33175</v>
      </c>
      <c r="C12" s="43">
        <v>705710</v>
      </c>
      <c r="D12" s="43">
        <v>49000</v>
      </c>
      <c r="E12" s="43">
        <v>400185</v>
      </c>
      <c r="F12" s="43">
        <v>2088117</v>
      </c>
      <c r="G12" s="43">
        <v>100650</v>
      </c>
      <c r="H12" s="43">
        <v>60000</v>
      </c>
      <c r="I12" s="43">
        <v>294000</v>
      </c>
      <c r="J12" s="43">
        <v>20270</v>
      </c>
      <c r="K12" s="43">
        <v>1324700</v>
      </c>
      <c r="L12" s="43">
        <v>600100</v>
      </c>
      <c r="M12" s="43">
        <v>182500</v>
      </c>
      <c r="N12" s="43">
        <v>16160</v>
      </c>
      <c r="O12" s="43">
        <v>5874567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A2" sqref="A2:G92"/>
    </sheetView>
  </sheetViews>
  <sheetFormatPr baseColWidth="10" defaultRowHeight="15" x14ac:dyDescent="0.25"/>
  <cols>
    <col min="2" max="2" width="61.85546875" customWidth="1"/>
    <col min="3" max="3" width="16.140625" customWidth="1"/>
    <col min="4" max="4" width="15.85546875" customWidth="1"/>
    <col min="7" max="7" width="17.140625" customWidth="1"/>
  </cols>
  <sheetData>
    <row r="1" spans="1:7" ht="15.75" thickBot="1" x14ac:dyDescent="0.3">
      <c r="A1" s="13" t="s">
        <v>9</v>
      </c>
      <c r="B1" s="14" t="s">
        <v>13</v>
      </c>
      <c r="C1" s="14" t="s">
        <v>14</v>
      </c>
      <c r="D1" s="15" t="s">
        <v>15</v>
      </c>
      <c r="E1" s="14" t="s">
        <v>16</v>
      </c>
      <c r="F1" s="14" t="s">
        <v>45</v>
      </c>
      <c r="G1" s="16" t="s">
        <v>46</v>
      </c>
    </row>
    <row r="2" spans="1:7" x14ac:dyDescent="0.25">
      <c r="A2" s="17">
        <v>44317</v>
      </c>
      <c r="B2" s="18" t="s">
        <v>86</v>
      </c>
      <c r="C2" s="19" t="s">
        <v>49</v>
      </c>
      <c r="D2" s="20" t="s">
        <v>50</v>
      </c>
      <c r="E2" s="21">
        <v>26500</v>
      </c>
      <c r="F2" s="22">
        <f>E2/G2</f>
        <v>48.29870543977384</v>
      </c>
      <c r="G2" s="23">
        <v>548.66895</v>
      </c>
    </row>
    <row r="3" spans="1:7" x14ac:dyDescent="0.25">
      <c r="A3" s="17">
        <v>44319</v>
      </c>
      <c r="B3" s="18" t="s">
        <v>12</v>
      </c>
      <c r="C3" s="19" t="s">
        <v>51</v>
      </c>
      <c r="D3" s="20" t="s">
        <v>48</v>
      </c>
      <c r="E3" s="21">
        <v>36000</v>
      </c>
      <c r="F3" s="22">
        <f t="shared" ref="F3:F46" si="0">E3/G3</f>
        <v>65.613335691768228</v>
      </c>
      <c r="G3" s="23">
        <v>548.66895</v>
      </c>
    </row>
    <row r="4" spans="1:7" x14ac:dyDescent="0.25">
      <c r="A4" s="17">
        <v>44319</v>
      </c>
      <c r="B4" s="18" t="s">
        <v>86</v>
      </c>
      <c r="C4" s="19" t="s">
        <v>49</v>
      </c>
      <c r="D4" s="20" t="s">
        <v>50</v>
      </c>
      <c r="E4" s="21">
        <v>125000</v>
      </c>
      <c r="F4" s="22">
        <f t="shared" si="0"/>
        <v>227.82408226308414</v>
      </c>
      <c r="G4" s="23">
        <v>548.66895</v>
      </c>
    </row>
    <row r="5" spans="1:7" x14ac:dyDescent="0.25">
      <c r="A5" s="17">
        <v>44319</v>
      </c>
      <c r="B5" s="18" t="s">
        <v>38</v>
      </c>
      <c r="C5" s="19" t="s">
        <v>57</v>
      </c>
      <c r="D5" s="20" t="s">
        <v>31</v>
      </c>
      <c r="E5" s="21">
        <v>6200</v>
      </c>
      <c r="F5" s="22">
        <f t="shared" si="0"/>
        <v>11.300074480248973</v>
      </c>
      <c r="G5" s="23">
        <v>548.66895</v>
      </c>
    </row>
    <row r="6" spans="1:7" x14ac:dyDescent="0.25">
      <c r="A6" s="17">
        <v>44319</v>
      </c>
      <c r="B6" s="18" t="s">
        <v>29</v>
      </c>
      <c r="C6" s="19" t="s">
        <v>56</v>
      </c>
      <c r="D6" s="20" t="s">
        <v>31</v>
      </c>
      <c r="E6" s="21">
        <v>10000</v>
      </c>
      <c r="F6" s="22">
        <f t="shared" si="0"/>
        <v>18.225926581046732</v>
      </c>
      <c r="G6" s="23">
        <v>548.66895</v>
      </c>
    </row>
    <row r="7" spans="1:7" x14ac:dyDescent="0.25">
      <c r="A7" s="36">
        <v>44319</v>
      </c>
      <c r="B7" s="24" t="s">
        <v>39</v>
      </c>
      <c r="C7" s="37" t="s">
        <v>57</v>
      </c>
      <c r="D7" s="38" t="s">
        <v>31</v>
      </c>
      <c r="E7" s="39">
        <v>5725</v>
      </c>
      <c r="F7" s="30">
        <f t="shared" si="0"/>
        <v>10.434342967649254</v>
      </c>
      <c r="G7" s="40">
        <v>548.66895</v>
      </c>
    </row>
    <row r="8" spans="1:7" x14ac:dyDescent="0.25">
      <c r="A8" s="36">
        <v>44319</v>
      </c>
      <c r="B8" s="24" t="s">
        <v>36</v>
      </c>
      <c r="C8" s="37" t="s">
        <v>57</v>
      </c>
      <c r="D8" s="38" t="s">
        <v>48</v>
      </c>
      <c r="E8" s="39">
        <v>87525</v>
      </c>
      <c r="F8" s="30">
        <f t="shared" si="0"/>
        <v>159.5224224006115</v>
      </c>
      <c r="G8" s="40">
        <v>548.66895</v>
      </c>
    </row>
    <row r="9" spans="1:7" x14ac:dyDescent="0.25">
      <c r="A9" s="36">
        <v>44320</v>
      </c>
      <c r="B9" s="24" t="s">
        <v>86</v>
      </c>
      <c r="C9" s="37" t="s">
        <v>49</v>
      </c>
      <c r="D9" s="38" t="s">
        <v>50</v>
      </c>
      <c r="E9" s="39">
        <v>11000</v>
      </c>
      <c r="F9" s="30">
        <f t="shared" si="0"/>
        <v>20.048519239151403</v>
      </c>
      <c r="G9" s="40">
        <v>548.66895</v>
      </c>
    </row>
    <row r="10" spans="1:7" x14ac:dyDescent="0.25">
      <c r="A10" s="36">
        <v>44320</v>
      </c>
      <c r="B10" s="24" t="s">
        <v>87</v>
      </c>
      <c r="C10" s="37" t="s">
        <v>56</v>
      </c>
      <c r="D10" s="38" t="s">
        <v>42</v>
      </c>
      <c r="E10" s="39">
        <v>120000</v>
      </c>
      <c r="F10" s="30">
        <f t="shared" si="0"/>
        <v>218.71111897256077</v>
      </c>
      <c r="G10" s="40">
        <v>548.66895</v>
      </c>
    </row>
    <row r="11" spans="1:7" x14ac:dyDescent="0.25">
      <c r="A11" s="36">
        <v>44320</v>
      </c>
      <c r="B11" s="24" t="s">
        <v>88</v>
      </c>
      <c r="C11" s="37" t="s">
        <v>55</v>
      </c>
      <c r="D11" s="38" t="s">
        <v>42</v>
      </c>
      <c r="E11" s="39">
        <v>8000</v>
      </c>
      <c r="F11" s="30">
        <f t="shared" si="0"/>
        <v>14.580741264837386</v>
      </c>
      <c r="G11" s="40">
        <v>548.66895</v>
      </c>
    </row>
    <row r="12" spans="1:7" x14ac:dyDescent="0.25">
      <c r="A12" s="36">
        <v>44320</v>
      </c>
      <c r="B12" s="24" t="s">
        <v>88</v>
      </c>
      <c r="C12" s="37" t="s">
        <v>55</v>
      </c>
      <c r="D12" s="38" t="s">
        <v>42</v>
      </c>
      <c r="E12" s="39">
        <v>8000</v>
      </c>
      <c r="F12" s="30">
        <f t="shared" si="0"/>
        <v>14.580741264837386</v>
      </c>
      <c r="G12" s="40">
        <v>548.66895</v>
      </c>
    </row>
    <row r="13" spans="1:7" x14ac:dyDescent="0.25">
      <c r="A13" s="36">
        <v>44321</v>
      </c>
      <c r="B13" s="24" t="s">
        <v>29</v>
      </c>
      <c r="C13" s="37" t="s">
        <v>56</v>
      </c>
      <c r="D13" s="38" t="s">
        <v>42</v>
      </c>
      <c r="E13" s="39">
        <v>9000</v>
      </c>
      <c r="F13" s="30">
        <f t="shared" si="0"/>
        <v>16.403333922942057</v>
      </c>
      <c r="G13" s="40">
        <v>548.66895</v>
      </c>
    </row>
    <row r="14" spans="1:7" x14ac:dyDescent="0.25">
      <c r="A14" s="36">
        <v>44321</v>
      </c>
      <c r="B14" s="24" t="s">
        <v>86</v>
      </c>
      <c r="C14" s="37" t="s">
        <v>49</v>
      </c>
      <c r="D14" s="38" t="s">
        <v>50</v>
      </c>
      <c r="E14" s="39">
        <v>11000</v>
      </c>
      <c r="F14" s="30">
        <f t="shared" si="0"/>
        <v>20.048519239151403</v>
      </c>
      <c r="G14" s="40">
        <v>548.66895</v>
      </c>
    </row>
    <row r="15" spans="1:7" x14ac:dyDescent="0.25">
      <c r="A15" s="36">
        <v>44321</v>
      </c>
      <c r="B15" s="24" t="s">
        <v>89</v>
      </c>
      <c r="C15" s="37" t="s">
        <v>28</v>
      </c>
      <c r="D15" s="38" t="s">
        <v>42</v>
      </c>
      <c r="E15" s="39">
        <v>75000</v>
      </c>
      <c r="F15" s="30">
        <f t="shared" si="0"/>
        <v>136.69444935785049</v>
      </c>
      <c r="G15" s="40">
        <v>548.66895</v>
      </c>
    </row>
    <row r="16" spans="1:7" x14ac:dyDescent="0.25">
      <c r="A16" s="36">
        <v>44321</v>
      </c>
      <c r="B16" s="24" t="s">
        <v>90</v>
      </c>
      <c r="C16" s="37" t="s">
        <v>28</v>
      </c>
      <c r="D16" s="38" t="s">
        <v>42</v>
      </c>
      <c r="E16" s="39">
        <v>80000</v>
      </c>
      <c r="F16" s="30">
        <f t="shared" si="0"/>
        <v>145.80741264837386</v>
      </c>
      <c r="G16" s="40">
        <v>548.66895</v>
      </c>
    </row>
    <row r="17" spans="1:7" x14ac:dyDescent="0.25">
      <c r="A17" s="36">
        <v>44321</v>
      </c>
      <c r="B17" s="24" t="s">
        <v>91</v>
      </c>
      <c r="C17" s="37" t="s">
        <v>28</v>
      </c>
      <c r="D17" s="38" t="s">
        <v>42</v>
      </c>
      <c r="E17" s="39">
        <v>20000</v>
      </c>
      <c r="F17" s="30">
        <f t="shared" si="0"/>
        <v>36.451853162093464</v>
      </c>
      <c r="G17" s="40">
        <v>548.66895</v>
      </c>
    </row>
    <row r="18" spans="1:7" x14ac:dyDescent="0.25">
      <c r="A18" s="36">
        <v>44321</v>
      </c>
      <c r="B18" s="24" t="s">
        <v>88</v>
      </c>
      <c r="C18" s="37" t="s">
        <v>55</v>
      </c>
      <c r="D18" s="38" t="s">
        <v>42</v>
      </c>
      <c r="E18" s="39">
        <v>4000</v>
      </c>
      <c r="F18" s="30">
        <f t="shared" si="0"/>
        <v>7.2903706324186928</v>
      </c>
      <c r="G18" s="40">
        <v>548.66895</v>
      </c>
    </row>
    <row r="19" spans="1:7" x14ac:dyDescent="0.25">
      <c r="A19" s="36">
        <v>44321</v>
      </c>
      <c r="B19" s="25" t="s">
        <v>88</v>
      </c>
      <c r="C19" s="37" t="s">
        <v>55</v>
      </c>
      <c r="D19" s="38" t="s">
        <v>42</v>
      </c>
      <c r="E19" s="28">
        <v>4000</v>
      </c>
      <c r="F19" s="30">
        <f t="shared" si="0"/>
        <v>7.2903706324186928</v>
      </c>
      <c r="G19" s="40">
        <v>548.66895</v>
      </c>
    </row>
    <row r="20" spans="1:7" x14ac:dyDescent="0.25">
      <c r="A20" s="36">
        <v>44321</v>
      </c>
      <c r="B20" s="25" t="s">
        <v>92</v>
      </c>
      <c r="C20" s="26" t="s">
        <v>51</v>
      </c>
      <c r="D20" s="38" t="s">
        <v>42</v>
      </c>
      <c r="E20" s="28">
        <v>9000</v>
      </c>
      <c r="F20" s="30">
        <f t="shared" si="0"/>
        <v>16.403333922942057</v>
      </c>
      <c r="G20" s="40">
        <v>548.66895</v>
      </c>
    </row>
    <row r="21" spans="1:7" x14ac:dyDescent="0.25">
      <c r="A21" s="36">
        <v>44321</v>
      </c>
      <c r="B21" s="25" t="s">
        <v>88</v>
      </c>
      <c r="C21" s="26" t="s">
        <v>55</v>
      </c>
      <c r="D21" s="38" t="s">
        <v>42</v>
      </c>
      <c r="E21" s="28">
        <v>4000</v>
      </c>
      <c r="F21" s="30">
        <f t="shared" si="0"/>
        <v>7.2903706324186928</v>
      </c>
      <c r="G21" s="40">
        <v>548.66895</v>
      </c>
    </row>
    <row r="22" spans="1:7" x14ac:dyDescent="0.25">
      <c r="A22" s="36">
        <v>44321</v>
      </c>
      <c r="B22" s="24" t="s">
        <v>88</v>
      </c>
      <c r="C22" s="37" t="s">
        <v>55</v>
      </c>
      <c r="D22" s="38" t="s">
        <v>42</v>
      </c>
      <c r="E22" s="39">
        <v>4000</v>
      </c>
      <c r="F22" s="30">
        <f t="shared" si="0"/>
        <v>7.2903706324186928</v>
      </c>
      <c r="G22" s="40">
        <v>548.66895</v>
      </c>
    </row>
    <row r="23" spans="1:7" x14ac:dyDescent="0.25">
      <c r="A23" s="29">
        <v>44322</v>
      </c>
      <c r="B23" s="25" t="s">
        <v>93</v>
      </c>
      <c r="C23" s="37" t="s">
        <v>47</v>
      </c>
      <c r="D23" s="38" t="s">
        <v>48</v>
      </c>
      <c r="E23" s="28">
        <v>3500</v>
      </c>
      <c r="F23" s="30">
        <f t="shared" si="0"/>
        <v>6.3790743033663562</v>
      </c>
      <c r="G23" s="40">
        <v>548.66895</v>
      </c>
    </row>
    <row r="24" spans="1:7" x14ac:dyDescent="0.25">
      <c r="A24" s="29">
        <v>44323</v>
      </c>
      <c r="B24" s="25" t="s">
        <v>0</v>
      </c>
      <c r="C24" s="37" t="s">
        <v>49</v>
      </c>
      <c r="D24" s="38" t="s">
        <v>48</v>
      </c>
      <c r="E24" s="28">
        <v>69533</v>
      </c>
      <c r="F24" s="30">
        <f t="shared" si="0"/>
        <v>126.73033529599223</v>
      </c>
      <c r="G24" s="40">
        <v>548.66895</v>
      </c>
    </row>
    <row r="25" spans="1:7" x14ac:dyDescent="0.25">
      <c r="A25" s="29">
        <v>44323</v>
      </c>
      <c r="B25" s="25" t="s">
        <v>1</v>
      </c>
      <c r="C25" s="37" t="s">
        <v>49</v>
      </c>
      <c r="D25" s="38" t="s">
        <v>48</v>
      </c>
      <c r="E25" s="28">
        <v>20684</v>
      </c>
      <c r="F25" s="30">
        <f t="shared" si="0"/>
        <v>37.698506540237062</v>
      </c>
      <c r="G25" s="40">
        <v>548.66895</v>
      </c>
    </row>
    <row r="26" spans="1:7" x14ac:dyDescent="0.25">
      <c r="A26" s="29">
        <v>44323</v>
      </c>
      <c r="B26" s="25" t="s">
        <v>2</v>
      </c>
      <c r="C26" s="37" t="s">
        <v>49</v>
      </c>
      <c r="D26" s="38" t="s">
        <v>48</v>
      </c>
      <c r="E26" s="28">
        <v>109200</v>
      </c>
      <c r="F26" s="30">
        <f t="shared" si="0"/>
        <v>199.02711826503031</v>
      </c>
      <c r="G26" s="40">
        <v>548.66895</v>
      </c>
    </row>
    <row r="27" spans="1:7" x14ac:dyDescent="0.25">
      <c r="A27" s="29">
        <v>44323</v>
      </c>
      <c r="B27" s="25" t="s">
        <v>30</v>
      </c>
      <c r="C27" s="26" t="s">
        <v>51</v>
      </c>
      <c r="D27" s="27" t="s">
        <v>31</v>
      </c>
      <c r="E27" s="28">
        <v>5000</v>
      </c>
      <c r="F27" s="30">
        <f t="shared" si="0"/>
        <v>9.112963290523366</v>
      </c>
      <c r="G27" s="40">
        <v>548.66895</v>
      </c>
    </row>
    <row r="28" spans="1:7" x14ac:dyDescent="0.25">
      <c r="A28" s="29">
        <v>44326</v>
      </c>
      <c r="B28" s="25" t="s">
        <v>34</v>
      </c>
      <c r="C28" s="26" t="s">
        <v>51</v>
      </c>
      <c r="D28" s="27" t="s">
        <v>48</v>
      </c>
      <c r="E28" s="28">
        <v>59000</v>
      </c>
      <c r="F28" s="30">
        <f t="shared" si="0"/>
        <v>107.53296682817572</v>
      </c>
      <c r="G28" s="40">
        <v>548.66895</v>
      </c>
    </row>
    <row r="29" spans="1:7" x14ac:dyDescent="0.25">
      <c r="A29" s="29">
        <v>44326</v>
      </c>
      <c r="B29" s="25" t="s">
        <v>18</v>
      </c>
      <c r="C29" s="26" t="s">
        <v>54</v>
      </c>
      <c r="D29" s="27" t="s">
        <v>48</v>
      </c>
      <c r="E29" s="28">
        <v>5000</v>
      </c>
      <c r="F29" s="30">
        <f t="shared" si="0"/>
        <v>9.112963290523366</v>
      </c>
      <c r="G29" s="40">
        <v>548.66895</v>
      </c>
    </row>
    <row r="30" spans="1:7" x14ac:dyDescent="0.25">
      <c r="A30" s="29">
        <v>44326</v>
      </c>
      <c r="B30" s="25" t="s">
        <v>94</v>
      </c>
      <c r="C30" s="26" t="s">
        <v>55</v>
      </c>
      <c r="D30" s="27" t="s">
        <v>31</v>
      </c>
      <c r="E30" s="28">
        <v>45000</v>
      </c>
      <c r="F30" s="30">
        <f t="shared" si="0"/>
        <v>82.016669614710295</v>
      </c>
      <c r="G30" s="40">
        <v>548.66895</v>
      </c>
    </row>
    <row r="31" spans="1:7" x14ac:dyDescent="0.25">
      <c r="A31" s="31">
        <v>44326</v>
      </c>
      <c r="B31" s="32" t="s">
        <v>86</v>
      </c>
      <c r="C31" s="33" t="s">
        <v>49</v>
      </c>
      <c r="D31" s="34" t="s">
        <v>50</v>
      </c>
      <c r="E31" s="35">
        <v>4200</v>
      </c>
      <c r="F31" s="30">
        <f t="shared" si="0"/>
        <v>7.654889164039627</v>
      </c>
      <c r="G31" s="40">
        <v>548.66895</v>
      </c>
    </row>
    <row r="32" spans="1:7" x14ac:dyDescent="0.25">
      <c r="A32" s="29">
        <v>44327</v>
      </c>
      <c r="B32" s="25" t="s">
        <v>19</v>
      </c>
      <c r="C32" s="26" t="s">
        <v>47</v>
      </c>
      <c r="D32" s="27" t="s">
        <v>48</v>
      </c>
      <c r="E32" s="28">
        <v>2500</v>
      </c>
      <c r="F32" s="30">
        <f t="shared" si="0"/>
        <v>4.556481645261683</v>
      </c>
      <c r="G32" s="40">
        <v>548.66895</v>
      </c>
    </row>
    <row r="33" spans="1:7" x14ac:dyDescent="0.25">
      <c r="A33" s="29">
        <v>44327</v>
      </c>
      <c r="B33" s="25" t="s">
        <v>20</v>
      </c>
      <c r="C33" s="26" t="s">
        <v>53</v>
      </c>
      <c r="D33" s="27" t="s">
        <v>48</v>
      </c>
      <c r="E33" s="28">
        <v>50000</v>
      </c>
      <c r="F33" s="30">
        <f t="shared" si="0"/>
        <v>91.129632905233663</v>
      </c>
      <c r="G33" s="40">
        <v>548.66895</v>
      </c>
    </row>
    <row r="34" spans="1:7" x14ac:dyDescent="0.25">
      <c r="A34" s="29">
        <v>44328</v>
      </c>
      <c r="B34" s="25" t="s">
        <v>95</v>
      </c>
      <c r="C34" s="26" t="s">
        <v>47</v>
      </c>
      <c r="D34" s="27" t="s">
        <v>48</v>
      </c>
      <c r="E34" s="28">
        <v>76500</v>
      </c>
      <c r="F34" s="30">
        <f t="shared" si="0"/>
        <v>139.42833834500749</v>
      </c>
      <c r="G34" s="40">
        <v>548.66895</v>
      </c>
    </row>
    <row r="35" spans="1:7" x14ac:dyDescent="0.25">
      <c r="A35" s="29">
        <v>44328</v>
      </c>
      <c r="B35" s="25" t="s">
        <v>21</v>
      </c>
      <c r="C35" s="26" t="s">
        <v>57</v>
      </c>
      <c r="D35" s="27" t="s">
        <v>48</v>
      </c>
      <c r="E35" s="28">
        <v>150000</v>
      </c>
      <c r="F35" s="30">
        <f t="shared" si="0"/>
        <v>273.38889871570098</v>
      </c>
      <c r="G35" s="40">
        <v>548.66895</v>
      </c>
    </row>
    <row r="36" spans="1:7" x14ac:dyDescent="0.25">
      <c r="A36" s="29">
        <v>44328</v>
      </c>
      <c r="B36" s="25" t="s">
        <v>96</v>
      </c>
      <c r="C36" s="26" t="s">
        <v>51</v>
      </c>
      <c r="D36" s="27" t="s">
        <v>31</v>
      </c>
      <c r="E36" s="28">
        <v>30000</v>
      </c>
      <c r="F36" s="30">
        <f t="shared" si="0"/>
        <v>54.677779743140192</v>
      </c>
      <c r="G36" s="40">
        <v>548.66895</v>
      </c>
    </row>
    <row r="37" spans="1:7" x14ac:dyDescent="0.25">
      <c r="A37" s="29">
        <v>44328</v>
      </c>
      <c r="B37" s="25" t="s">
        <v>43</v>
      </c>
      <c r="C37" s="26" t="s">
        <v>51</v>
      </c>
      <c r="D37" s="27" t="s">
        <v>48</v>
      </c>
      <c r="E37" s="28">
        <v>4000</v>
      </c>
      <c r="F37" s="30">
        <f t="shared" si="0"/>
        <v>7.2903706324186928</v>
      </c>
      <c r="G37" s="40">
        <v>548.66895</v>
      </c>
    </row>
    <row r="38" spans="1:7" x14ac:dyDescent="0.25">
      <c r="A38" s="29">
        <v>44328</v>
      </c>
      <c r="B38" s="25" t="s">
        <v>97</v>
      </c>
      <c r="C38" s="26" t="s">
        <v>59</v>
      </c>
      <c r="D38" s="27" t="s">
        <v>48</v>
      </c>
      <c r="E38" s="28">
        <v>49000</v>
      </c>
      <c r="F38" s="30">
        <f t="shared" si="0"/>
        <v>89.307040247128981</v>
      </c>
      <c r="G38" s="40">
        <v>548.66895</v>
      </c>
    </row>
    <row r="39" spans="1:7" x14ac:dyDescent="0.25">
      <c r="A39" s="29">
        <v>44328</v>
      </c>
      <c r="B39" s="25" t="s">
        <v>98</v>
      </c>
      <c r="C39" s="26" t="s">
        <v>57</v>
      </c>
      <c r="D39" s="27" t="s">
        <v>48</v>
      </c>
      <c r="E39" s="28">
        <v>45000</v>
      </c>
      <c r="F39" s="30">
        <f t="shared" si="0"/>
        <v>82.016669614710295</v>
      </c>
      <c r="G39" s="40">
        <v>548.66895</v>
      </c>
    </row>
    <row r="40" spans="1:7" x14ac:dyDescent="0.25">
      <c r="A40" s="29">
        <v>44332</v>
      </c>
      <c r="B40" s="25" t="s">
        <v>88</v>
      </c>
      <c r="C40" s="26" t="s">
        <v>55</v>
      </c>
      <c r="D40" s="27" t="s">
        <v>31</v>
      </c>
      <c r="E40" s="28">
        <v>40000</v>
      </c>
      <c r="F40" s="30">
        <f t="shared" si="0"/>
        <v>72.903706324186928</v>
      </c>
      <c r="G40" s="40">
        <v>548.66895</v>
      </c>
    </row>
    <row r="41" spans="1:7" x14ac:dyDescent="0.25">
      <c r="A41" s="29">
        <v>44332</v>
      </c>
      <c r="B41" s="25" t="s">
        <v>99</v>
      </c>
      <c r="C41" s="26" t="s">
        <v>55</v>
      </c>
      <c r="D41" s="27" t="s">
        <v>31</v>
      </c>
      <c r="E41" s="28">
        <v>75000</v>
      </c>
      <c r="F41" s="30">
        <f t="shared" si="0"/>
        <v>136.69444935785049</v>
      </c>
      <c r="G41" s="40">
        <v>548.66895</v>
      </c>
    </row>
    <row r="42" spans="1:7" x14ac:dyDescent="0.25">
      <c r="A42" s="29">
        <v>44332</v>
      </c>
      <c r="B42" s="25" t="s">
        <v>100</v>
      </c>
      <c r="C42" s="26" t="s">
        <v>51</v>
      </c>
      <c r="D42" s="27" t="s">
        <v>31</v>
      </c>
      <c r="E42" s="28">
        <v>5000</v>
      </c>
      <c r="F42" s="30">
        <f t="shared" si="0"/>
        <v>9.112963290523366</v>
      </c>
      <c r="G42" s="40">
        <v>548.66895</v>
      </c>
    </row>
    <row r="43" spans="1:7" x14ac:dyDescent="0.25">
      <c r="A43" s="29">
        <v>44333</v>
      </c>
      <c r="B43" s="25" t="s">
        <v>101</v>
      </c>
      <c r="C43" s="26" t="s">
        <v>51</v>
      </c>
      <c r="D43" s="27" t="s">
        <v>48</v>
      </c>
      <c r="E43" s="28">
        <v>32000</v>
      </c>
      <c r="F43" s="30">
        <f t="shared" si="0"/>
        <v>58.322965059349542</v>
      </c>
      <c r="G43" s="40">
        <v>548.66895</v>
      </c>
    </row>
    <row r="44" spans="1:7" x14ac:dyDescent="0.25">
      <c r="A44" s="29">
        <v>44333</v>
      </c>
      <c r="B44" s="25" t="s">
        <v>88</v>
      </c>
      <c r="C44" s="26" t="s">
        <v>55</v>
      </c>
      <c r="D44" s="27" t="s">
        <v>31</v>
      </c>
      <c r="E44" s="28">
        <v>4000</v>
      </c>
      <c r="F44" s="30">
        <f t="shared" si="0"/>
        <v>7.2903706324186928</v>
      </c>
      <c r="G44" s="40">
        <v>548.66895</v>
      </c>
    </row>
    <row r="45" spans="1:7" x14ac:dyDescent="0.25">
      <c r="A45" s="29">
        <v>44333</v>
      </c>
      <c r="B45" s="25" t="s">
        <v>37</v>
      </c>
      <c r="C45" s="26" t="s">
        <v>57</v>
      </c>
      <c r="D45" s="27" t="s">
        <v>31</v>
      </c>
      <c r="E45" s="28">
        <v>13900</v>
      </c>
      <c r="F45" s="30">
        <f t="shared" si="0"/>
        <v>25.334037947654956</v>
      </c>
      <c r="G45" s="40">
        <v>548.66895</v>
      </c>
    </row>
    <row r="46" spans="1:7" x14ac:dyDescent="0.25">
      <c r="A46" s="29">
        <v>44334</v>
      </c>
      <c r="B46" s="25" t="s">
        <v>22</v>
      </c>
      <c r="C46" s="26" t="s">
        <v>57</v>
      </c>
      <c r="D46" s="27" t="s">
        <v>48</v>
      </c>
      <c r="E46" s="28">
        <v>168000</v>
      </c>
      <c r="F46" s="30">
        <f t="shared" si="0"/>
        <v>306.19556656158511</v>
      </c>
      <c r="G46" s="40">
        <v>548.66895</v>
      </c>
    </row>
    <row r="47" spans="1:7" x14ac:dyDescent="0.25">
      <c r="A47" s="29">
        <v>44334</v>
      </c>
      <c r="B47" s="25" t="s">
        <v>44</v>
      </c>
      <c r="C47" s="26" t="s">
        <v>55</v>
      </c>
      <c r="D47" s="27" t="s">
        <v>31</v>
      </c>
      <c r="E47" s="28">
        <v>100800</v>
      </c>
      <c r="F47" s="30" t="e">
        <f>E47/G47</f>
        <v>#REF!</v>
      </c>
      <c r="G47" s="40" t="e">
        <f>#REF!</f>
        <v>#REF!</v>
      </c>
    </row>
    <row r="48" spans="1:7" x14ac:dyDescent="0.25">
      <c r="A48" s="29">
        <v>44334</v>
      </c>
      <c r="B48" s="25" t="s">
        <v>102</v>
      </c>
      <c r="C48" s="26" t="s">
        <v>57</v>
      </c>
      <c r="D48" s="27" t="s">
        <v>48</v>
      </c>
      <c r="E48" s="28">
        <v>73150</v>
      </c>
      <c r="F48" s="30">
        <f t="shared" ref="F48:F92" si="1">E48/G48</f>
        <v>135.68220698346951</v>
      </c>
      <c r="G48" s="40">
        <v>539.12743333333333</v>
      </c>
    </row>
    <row r="49" spans="1:7" x14ac:dyDescent="0.25">
      <c r="A49" s="29">
        <v>44335</v>
      </c>
      <c r="B49" s="25" t="s">
        <v>103</v>
      </c>
      <c r="C49" s="26" t="s">
        <v>47</v>
      </c>
      <c r="D49" s="27" t="s">
        <v>48</v>
      </c>
      <c r="E49" s="28">
        <v>4500</v>
      </c>
      <c r="F49" s="30">
        <f t="shared" si="1"/>
        <v>8.3468206620042764</v>
      </c>
      <c r="G49" s="40">
        <v>539.12743333333333</v>
      </c>
    </row>
    <row r="50" spans="1:7" x14ac:dyDescent="0.25">
      <c r="A50" s="29">
        <v>44335</v>
      </c>
      <c r="B50" s="25" t="s">
        <v>23</v>
      </c>
      <c r="C50" s="26" t="s">
        <v>57</v>
      </c>
      <c r="D50" s="27" t="s">
        <v>48</v>
      </c>
      <c r="E50" s="28">
        <v>10000</v>
      </c>
      <c r="F50" s="30">
        <f t="shared" si="1"/>
        <v>18.548490360009506</v>
      </c>
      <c r="G50" s="40">
        <v>539.12743333333333</v>
      </c>
    </row>
    <row r="51" spans="1:7" x14ac:dyDescent="0.25">
      <c r="A51" s="29">
        <v>44336</v>
      </c>
      <c r="B51" s="25" t="s">
        <v>3</v>
      </c>
      <c r="C51" s="26" t="s">
        <v>60</v>
      </c>
      <c r="D51" s="27" t="s">
        <v>48</v>
      </c>
      <c r="E51" s="28">
        <v>1000</v>
      </c>
      <c r="F51" s="30">
        <f t="shared" si="1"/>
        <v>1.8548490360009504</v>
      </c>
      <c r="G51" s="40">
        <v>539.12743333333333</v>
      </c>
    </row>
    <row r="52" spans="1:7" x14ac:dyDescent="0.25">
      <c r="A52" s="29">
        <v>44336</v>
      </c>
      <c r="B52" s="25" t="s">
        <v>104</v>
      </c>
      <c r="C52" s="26" t="s">
        <v>56</v>
      </c>
      <c r="D52" s="27" t="s">
        <v>31</v>
      </c>
      <c r="E52" s="28">
        <v>26500</v>
      </c>
      <c r="F52" s="30">
        <f t="shared" si="1"/>
        <v>49.153499454025187</v>
      </c>
      <c r="G52" s="40">
        <v>539.12743333333333</v>
      </c>
    </row>
    <row r="53" spans="1:7" x14ac:dyDescent="0.25">
      <c r="A53" s="29">
        <v>44337</v>
      </c>
      <c r="B53" s="25" t="s">
        <v>105</v>
      </c>
      <c r="C53" s="26" t="s">
        <v>47</v>
      </c>
      <c r="D53" s="27" t="s">
        <v>48</v>
      </c>
      <c r="E53" s="28">
        <v>40000</v>
      </c>
      <c r="F53" s="30">
        <f t="shared" si="1"/>
        <v>74.193961440038024</v>
      </c>
      <c r="G53" s="40">
        <v>539.12743333333333</v>
      </c>
    </row>
    <row r="54" spans="1:7" x14ac:dyDescent="0.25">
      <c r="A54" s="29">
        <v>44337</v>
      </c>
      <c r="B54" s="25" t="s">
        <v>24</v>
      </c>
      <c r="C54" s="26" t="s">
        <v>58</v>
      </c>
      <c r="D54" s="27" t="s">
        <v>48</v>
      </c>
      <c r="E54" s="28">
        <v>1600</v>
      </c>
      <c r="F54" s="30">
        <f t="shared" si="1"/>
        <v>2.9677584576015206</v>
      </c>
      <c r="G54" s="40">
        <v>539.12743333333333</v>
      </c>
    </row>
    <row r="55" spans="1:7" x14ac:dyDescent="0.25">
      <c r="A55" s="29">
        <v>44338</v>
      </c>
      <c r="B55" s="25" t="s">
        <v>106</v>
      </c>
      <c r="C55" s="26" t="s">
        <v>55</v>
      </c>
      <c r="D55" s="27" t="s">
        <v>31</v>
      </c>
      <c r="E55" s="28">
        <v>57000</v>
      </c>
      <c r="F55" s="30">
        <f t="shared" si="1"/>
        <v>105.72639505205417</v>
      </c>
      <c r="G55" s="40">
        <v>539.12743333333333</v>
      </c>
    </row>
    <row r="56" spans="1:7" x14ac:dyDescent="0.25">
      <c r="A56" s="29">
        <v>44340</v>
      </c>
      <c r="B56" s="25" t="s">
        <v>107</v>
      </c>
      <c r="C56" s="26" t="s">
        <v>56</v>
      </c>
      <c r="D56" s="27" t="s">
        <v>31</v>
      </c>
      <c r="E56" s="28">
        <v>17000</v>
      </c>
      <c r="F56" s="30">
        <f t="shared" si="1"/>
        <v>31.532433612016156</v>
      </c>
      <c r="G56" s="40">
        <v>539.12743333333333</v>
      </c>
    </row>
    <row r="57" spans="1:7" x14ac:dyDescent="0.25">
      <c r="A57" s="29">
        <v>44341</v>
      </c>
      <c r="B57" s="25" t="s">
        <v>108</v>
      </c>
      <c r="C57" s="26" t="s">
        <v>47</v>
      </c>
      <c r="D57" s="27" t="s">
        <v>48</v>
      </c>
      <c r="E57" s="28">
        <v>156435</v>
      </c>
      <c r="F57" s="30">
        <f t="shared" si="1"/>
        <v>290.16330894680868</v>
      </c>
      <c r="G57" s="40">
        <v>539.12743333333333</v>
      </c>
    </row>
    <row r="58" spans="1:7" x14ac:dyDescent="0.25">
      <c r="A58" s="29">
        <v>44341</v>
      </c>
      <c r="B58" s="25" t="s">
        <v>24</v>
      </c>
      <c r="C58" s="26" t="s">
        <v>58</v>
      </c>
      <c r="D58" s="27" t="s">
        <v>48</v>
      </c>
      <c r="E58" s="28">
        <v>890</v>
      </c>
      <c r="F58" s="30">
        <f t="shared" si="1"/>
        <v>1.650815642040846</v>
      </c>
      <c r="G58" s="40">
        <v>539.12743333333333</v>
      </c>
    </row>
    <row r="59" spans="1:7" x14ac:dyDescent="0.25">
      <c r="A59" s="29">
        <v>44341</v>
      </c>
      <c r="B59" s="25" t="s">
        <v>24</v>
      </c>
      <c r="C59" s="26" t="s">
        <v>58</v>
      </c>
      <c r="D59" s="27" t="s">
        <v>48</v>
      </c>
      <c r="E59" s="28">
        <v>1400</v>
      </c>
      <c r="F59" s="30">
        <f t="shared" si="1"/>
        <v>2.5967886504013307</v>
      </c>
      <c r="G59" s="40">
        <v>539.12743333333333</v>
      </c>
    </row>
    <row r="60" spans="1:7" x14ac:dyDescent="0.25">
      <c r="A60" s="29">
        <v>44341</v>
      </c>
      <c r="B60" s="25" t="s">
        <v>33</v>
      </c>
      <c r="C60" s="26" t="s">
        <v>53</v>
      </c>
      <c r="D60" s="27" t="s">
        <v>48</v>
      </c>
      <c r="E60" s="28">
        <v>50650</v>
      </c>
      <c r="F60" s="30">
        <f t="shared" si="1"/>
        <v>93.948103673448145</v>
      </c>
      <c r="G60" s="40">
        <v>539.12743333333333</v>
      </c>
    </row>
    <row r="61" spans="1:7" x14ac:dyDescent="0.25">
      <c r="A61" s="29">
        <v>44341</v>
      </c>
      <c r="B61" s="25" t="s">
        <v>109</v>
      </c>
      <c r="C61" s="26" t="s">
        <v>51</v>
      </c>
      <c r="D61" s="27" t="s">
        <v>48</v>
      </c>
      <c r="E61" s="28">
        <v>36000</v>
      </c>
      <c r="F61" s="30">
        <f t="shared" si="1"/>
        <v>66.774565296034211</v>
      </c>
      <c r="G61" s="40">
        <v>539.12743333333333</v>
      </c>
    </row>
    <row r="62" spans="1:7" x14ac:dyDescent="0.25">
      <c r="A62" s="29">
        <v>44342</v>
      </c>
      <c r="B62" s="25" t="s">
        <v>110</v>
      </c>
      <c r="C62" s="26" t="s">
        <v>47</v>
      </c>
      <c r="D62" s="27" t="s">
        <v>48</v>
      </c>
      <c r="E62" s="28">
        <v>70000</v>
      </c>
      <c r="F62" s="30">
        <f t="shared" si="1"/>
        <v>129.83943252006654</v>
      </c>
      <c r="G62" s="40">
        <v>539.12743333333333</v>
      </c>
    </row>
    <row r="63" spans="1:7" x14ac:dyDescent="0.25">
      <c r="A63" s="29">
        <v>44342</v>
      </c>
      <c r="B63" s="25" t="s">
        <v>26</v>
      </c>
      <c r="C63" s="26" t="s">
        <v>47</v>
      </c>
      <c r="D63" s="27" t="s">
        <v>48</v>
      </c>
      <c r="E63" s="28">
        <v>30000</v>
      </c>
      <c r="F63" s="30">
        <f t="shared" si="1"/>
        <v>55.645471080028514</v>
      </c>
      <c r="G63" s="40">
        <v>539.12743333333333</v>
      </c>
    </row>
    <row r="64" spans="1:7" x14ac:dyDescent="0.25">
      <c r="A64" s="29">
        <v>44342</v>
      </c>
      <c r="B64" s="25" t="s">
        <v>111</v>
      </c>
      <c r="C64" s="26" t="s">
        <v>55</v>
      </c>
      <c r="D64" s="27" t="s">
        <v>17</v>
      </c>
      <c r="E64" s="28">
        <v>1300</v>
      </c>
      <c r="F64" s="30">
        <f t="shared" si="1"/>
        <v>2.4113037468012357</v>
      </c>
      <c r="G64" s="40">
        <v>539.12743333333333</v>
      </c>
    </row>
    <row r="65" spans="1:7" x14ac:dyDescent="0.25">
      <c r="A65" s="29">
        <v>44342</v>
      </c>
      <c r="B65" s="25" t="s">
        <v>112</v>
      </c>
      <c r="C65" s="26" t="s">
        <v>47</v>
      </c>
      <c r="D65" s="27" t="s">
        <v>48</v>
      </c>
      <c r="E65" s="28">
        <v>15000</v>
      </c>
      <c r="F65" s="30">
        <f t="shared" si="1"/>
        <v>27.822735540014257</v>
      </c>
      <c r="G65" s="40">
        <v>539.12743333333333</v>
      </c>
    </row>
    <row r="66" spans="1:7" x14ac:dyDescent="0.25">
      <c r="A66" s="29">
        <v>44342</v>
      </c>
      <c r="B66" s="25" t="s">
        <v>113</v>
      </c>
      <c r="C66" s="26" t="s">
        <v>58</v>
      </c>
      <c r="D66" s="27" t="s">
        <v>48</v>
      </c>
      <c r="E66" s="28">
        <v>12750</v>
      </c>
      <c r="F66" s="30">
        <f t="shared" si="1"/>
        <v>23.649325209012119</v>
      </c>
      <c r="G66" s="40">
        <v>539.12743333333333</v>
      </c>
    </row>
    <row r="67" spans="1:7" x14ac:dyDescent="0.25">
      <c r="A67" s="29">
        <v>44343</v>
      </c>
      <c r="B67" s="25" t="s">
        <v>27</v>
      </c>
      <c r="C67" s="26" t="s">
        <v>54</v>
      </c>
      <c r="D67" s="27" t="s">
        <v>48</v>
      </c>
      <c r="E67" s="28">
        <v>25000</v>
      </c>
      <c r="F67" s="30">
        <f t="shared" si="1"/>
        <v>46.371225900023759</v>
      </c>
      <c r="G67" s="40">
        <v>539.12743333333333</v>
      </c>
    </row>
    <row r="68" spans="1:7" x14ac:dyDescent="0.25">
      <c r="A68" s="29">
        <v>44343</v>
      </c>
      <c r="B68" s="25" t="s">
        <v>106</v>
      </c>
      <c r="C68" s="26" t="s">
        <v>55</v>
      </c>
      <c r="D68" s="27" t="s">
        <v>31</v>
      </c>
      <c r="E68" s="28">
        <v>48000</v>
      </c>
      <c r="F68" s="30">
        <f t="shared" si="1"/>
        <v>89.03275372804562</v>
      </c>
      <c r="G68" s="40">
        <v>539.12743333333333</v>
      </c>
    </row>
    <row r="69" spans="1:7" x14ac:dyDescent="0.25">
      <c r="A69" s="29">
        <v>44344</v>
      </c>
      <c r="B69" s="25" t="s">
        <v>4</v>
      </c>
      <c r="C69" s="26" t="s">
        <v>60</v>
      </c>
      <c r="D69" s="27" t="s">
        <v>48</v>
      </c>
      <c r="E69" s="28">
        <v>11700</v>
      </c>
      <c r="F69" s="30">
        <f t="shared" si="1"/>
        <v>21.70173372121112</v>
      </c>
      <c r="G69" s="40">
        <v>539.12743333333333</v>
      </c>
    </row>
    <row r="70" spans="1:7" x14ac:dyDescent="0.25">
      <c r="A70" s="29">
        <v>44344</v>
      </c>
      <c r="B70" s="25" t="s">
        <v>114</v>
      </c>
      <c r="C70" s="26" t="s">
        <v>55</v>
      </c>
      <c r="D70" s="27" t="s">
        <v>31</v>
      </c>
      <c r="E70" s="28">
        <v>75000</v>
      </c>
      <c r="F70" s="30">
        <f t="shared" si="1"/>
        <v>139.11367770007129</v>
      </c>
      <c r="G70" s="40">
        <v>539.12743333333333</v>
      </c>
    </row>
    <row r="71" spans="1:7" x14ac:dyDescent="0.25">
      <c r="A71" s="29">
        <v>44344</v>
      </c>
      <c r="B71" s="25" t="s">
        <v>115</v>
      </c>
      <c r="C71" s="26" t="s">
        <v>55</v>
      </c>
      <c r="D71" s="27" t="s">
        <v>31</v>
      </c>
      <c r="E71" s="28">
        <v>68000</v>
      </c>
      <c r="F71" s="30">
        <f t="shared" si="1"/>
        <v>126.12973444806462</v>
      </c>
      <c r="G71" s="40">
        <v>539.12743333333333</v>
      </c>
    </row>
    <row r="72" spans="1:7" x14ac:dyDescent="0.25">
      <c r="A72" s="29">
        <v>44344</v>
      </c>
      <c r="B72" s="25" t="s">
        <v>116</v>
      </c>
      <c r="C72" s="26" t="s">
        <v>55</v>
      </c>
      <c r="D72" s="27" t="s">
        <v>31</v>
      </c>
      <c r="E72" s="28">
        <v>30000</v>
      </c>
      <c r="F72" s="30">
        <f t="shared" si="1"/>
        <v>55.645471080028514</v>
      </c>
      <c r="G72" s="40">
        <v>539.12743333333333</v>
      </c>
    </row>
    <row r="73" spans="1:7" x14ac:dyDescent="0.25">
      <c r="A73" s="29">
        <v>44344</v>
      </c>
      <c r="B73" s="25" t="s">
        <v>32</v>
      </c>
      <c r="C73" s="26" t="s">
        <v>58</v>
      </c>
      <c r="D73" s="27" t="s">
        <v>48</v>
      </c>
      <c r="E73" s="28">
        <v>775</v>
      </c>
      <c r="F73" s="30">
        <f t="shared" si="1"/>
        <v>1.4375080029007365</v>
      </c>
      <c r="G73" s="40">
        <v>539.12743333333333</v>
      </c>
    </row>
    <row r="74" spans="1:7" x14ac:dyDescent="0.25">
      <c r="A74" s="29">
        <v>44344</v>
      </c>
      <c r="B74" s="25" t="s">
        <v>88</v>
      </c>
      <c r="C74" s="26" t="s">
        <v>55</v>
      </c>
      <c r="D74" s="27" t="s">
        <v>31</v>
      </c>
      <c r="E74" s="28">
        <v>24000</v>
      </c>
      <c r="F74" s="30">
        <f t="shared" si="1"/>
        <v>44.51637686402281</v>
      </c>
      <c r="G74" s="40">
        <v>539.12743333333333</v>
      </c>
    </row>
    <row r="75" spans="1:7" x14ac:dyDescent="0.25">
      <c r="A75" s="29">
        <v>44344</v>
      </c>
      <c r="B75" s="25" t="s">
        <v>25</v>
      </c>
      <c r="C75" s="26" t="s">
        <v>47</v>
      </c>
      <c r="D75" s="27" t="s">
        <v>48</v>
      </c>
      <c r="E75" s="28">
        <v>1750</v>
      </c>
      <c r="F75" s="30">
        <f t="shared" si="1"/>
        <v>3.2459858130016634</v>
      </c>
      <c r="G75" s="40">
        <v>539.12743333333333</v>
      </c>
    </row>
    <row r="76" spans="1:7" x14ac:dyDescent="0.25">
      <c r="A76" s="29">
        <v>44344</v>
      </c>
      <c r="B76" s="25" t="s">
        <v>24</v>
      </c>
      <c r="C76" s="26" t="s">
        <v>58</v>
      </c>
      <c r="D76" s="27" t="s">
        <v>48</v>
      </c>
      <c r="E76" s="28">
        <v>1580</v>
      </c>
      <c r="F76" s="30">
        <f t="shared" si="1"/>
        <v>2.9306614768815016</v>
      </c>
      <c r="G76" s="40">
        <v>539.12743333333333</v>
      </c>
    </row>
    <row r="77" spans="1:7" x14ac:dyDescent="0.25">
      <c r="A77" s="31">
        <v>44344</v>
      </c>
      <c r="B77" s="32" t="s">
        <v>24</v>
      </c>
      <c r="C77" s="26" t="s">
        <v>58</v>
      </c>
      <c r="D77" s="27" t="s">
        <v>48</v>
      </c>
      <c r="E77" s="35">
        <v>1275</v>
      </c>
      <c r="F77" s="30">
        <f t="shared" si="1"/>
        <v>2.364932520901212</v>
      </c>
      <c r="G77" s="40">
        <v>539.12743333333333</v>
      </c>
    </row>
    <row r="78" spans="1:7" x14ac:dyDescent="0.25">
      <c r="A78" s="29">
        <v>44347</v>
      </c>
      <c r="B78" s="25" t="s">
        <v>117</v>
      </c>
      <c r="C78" s="26" t="s">
        <v>51</v>
      </c>
      <c r="D78" s="27" t="s">
        <v>48</v>
      </c>
      <c r="E78" s="28">
        <v>78000</v>
      </c>
      <c r="F78" s="30">
        <f t="shared" si="1"/>
        <v>144.67822480807413</v>
      </c>
      <c r="G78" s="40">
        <v>539.12743333333333</v>
      </c>
    </row>
    <row r="79" spans="1:7" x14ac:dyDescent="0.25">
      <c r="A79" s="29">
        <v>44347</v>
      </c>
      <c r="B79" s="25" t="s">
        <v>40</v>
      </c>
      <c r="C79" s="26" t="s">
        <v>28</v>
      </c>
      <c r="D79" s="27" t="s">
        <v>17</v>
      </c>
      <c r="E79" s="28">
        <v>104500</v>
      </c>
      <c r="F79" s="30">
        <f t="shared" si="1"/>
        <v>193.83172426209933</v>
      </c>
      <c r="G79" s="40">
        <v>539.12743333333333</v>
      </c>
    </row>
    <row r="80" spans="1:7" x14ac:dyDescent="0.25">
      <c r="A80" s="29">
        <v>44347</v>
      </c>
      <c r="B80" s="25" t="s">
        <v>40</v>
      </c>
      <c r="C80" s="26" t="s">
        <v>28</v>
      </c>
      <c r="D80" s="27" t="s">
        <v>17</v>
      </c>
      <c r="E80" s="28">
        <v>6500</v>
      </c>
      <c r="F80" s="30">
        <f t="shared" si="1"/>
        <v>12.056518734006177</v>
      </c>
      <c r="G80" s="40">
        <v>539.12743333333333</v>
      </c>
    </row>
    <row r="81" spans="1:7" x14ac:dyDescent="0.25">
      <c r="A81" s="29">
        <v>44347</v>
      </c>
      <c r="B81" s="25" t="s">
        <v>40</v>
      </c>
      <c r="C81" s="26" t="s">
        <v>28</v>
      </c>
      <c r="D81" s="27" t="s">
        <v>17</v>
      </c>
      <c r="E81" s="28">
        <v>9500</v>
      </c>
      <c r="F81" s="30">
        <f t="shared" si="1"/>
        <v>17.621065842009028</v>
      </c>
      <c r="G81" s="40">
        <v>539.12743333333333</v>
      </c>
    </row>
    <row r="82" spans="1:7" x14ac:dyDescent="0.25">
      <c r="A82" s="29">
        <v>44347</v>
      </c>
      <c r="B82" s="25" t="s">
        <v>40</v>
      </c>
      <c r="C82" s="26" t="s">
        <v>28</v>
      </c>
      <c r="D82" s="27" t="s">
        <v>17</v>
      </c>
      <c r="E82" s="28">
        <v>15500</v>
      </c>
      <c r="F82" s="30">
        <f t="shared" si="1"/>
        <v>28.750160058014732</v>
      </c>
      <c r="G82" s="40">
        <v>539.12743333333333</v>
      </c>
    </row>
    <row r="83" spans="1:7" x14ac:dyDescent="0.25">
      <c r="A83" s="29">
        <v>44347</v>
      </c>
      <c r="B83" s="25" t="s">
        <v>40</v>
      </c>
      <c r="C83" s="26" t="s">
        <v>28</v>
      </c>
      <c r="D83" s="27" t="s">
        <v>48</v>
      </c>
      <c r="E83" s="28">
        <v>74500</v>
      </c>
      <c r="F83" s="30">
        <f t="shared" si="1"/>
        <v>138.1862531820708</v>
      </c>
      <c r="G83" s="40">
        <v>539.12743333333333</v>
      </c>
    </row>
    <row r="84" spans="1:7" x14ac:dyDescent="0.25">
      <c r="A84" s="29">
        <v>44347</v>
      </c>
      <c r="B84" s="25" t="s">
        <v>40</v>
      </c>
      <c r="C84" s="26" t="s">
        <v>28</v>
      </c>
      <c r="D84" s="27" t="s">
        <v>61</v>
      </c>
      <c r="E84" s="28">
        <v>6500</v>
      </c>
      <c r="F84" s="30">
        <f t="shared" si="1"/>
        <v>12.056518734006177</v>
      </c>
      <c r="G84" s="40">
        <v>539.12743333333333</v>
      </c>
    </row>
    <row r="85" spans="1:7" x14ac:dyDescent="0.25">
      <c r="A85" s="29">
        <v>44347</v>
      </c>
      <c r="B85" s="25" t="s">
        <v>40</v>
      </c>
      <c r="C85" s="26" t="s">
        <v>28</v>
      </c>
      <c r="D85" s="27" t="s">
        <v>31</v>
      </c>
      <c r="E85" s="28">
        <v>498700</v>
      </c>
      <c r="F85" s="30">
        <f t="shared" si="1"/>
        <v>925.01321425367394</v>
      </c>
      <c r="G85" s="40">
        <v>539.12743333333333</v>
      </c>
    </row>
    <row r="86" spans="1:7" x14ac:dyDescent="0.25">
      <c r="A86" s="29">
        <v>44347</v>
      </c>
      <c r="B86" s="25" t="s">
        <v>40</v>
      </c>
      <c r="C86" s="26" t="s">
        <v>28</v>
      </c>
      <c r="D86" s="27" t="s">
        <v>31</v>
      </c>
      <c r="E86" s="28">
        <v>303500</v>
      </c>
      <c r="F86" s="30">
        <f t="shared" si="1"/>
        <v>562.94668242628848</v>
      </c>
      <c r="G86" s="40">
        <v>539.12743333333333</v>
      </c>
    </row>
    <row r="87" spans="1:7" x14ac:dyDescent="0.25">
      <c r="A87" s="31">
        <v>44347</v>
      </c>
      <c r="B87" s="32" t="s">
        <v>40</v>
      </c>
      <c r="C87" s="33" t="s">
        <v>28</v>
      </c>
      <c r="D87" s="34" t="s">
        <v>31</v>
      </c>
      <c r="E87" s="35">
        <v>8000</v>
      </c>
      <c r="F87" s="30">
        <f t="shared" si="1"/>
        <v>14.838792288007603</v>
      </c>
      <c r="G87" s="40">
        <v>539.12743333333333</v>
      </c>
    </row>
    <row r="88" spans="1:7" x14ac:dyDescent="0.25">
      <c r="A88" s="31">
        <v>44347</v>
      </c>
      <c r="B88" s="32" t="s">
        <v>40</v>
      </c>
      <c r="C88" s="33" t="s">
        <v>28</v>
      </c>
      <c r="D88" s="34" t="s">
        <v>52</v>
      </c>
      <c r="E88" s="35">
        <v>122500</v>
      </c>
      <c r="F88" s="30">
        <f t="shared" si="1"/>
        <v>227.21900691011643</v>
      </c>
      <c r="G88" s="40">
        <v>539.12743333333333</v>
      </c>
    </row>
    <row r="89" spans="1:7" x14ac:dyDescent="0.25">
      <c r="A89" s="31">
        <v>44347</v>
      </c>
      <c r="B89" s="32" t="s">
        <v>5</v>
      </c>
      <c r="C89" s="33" t="s">
        <v>62</v>
      </c>
      <c r="D89" s="34" t="s">
        <v>48</v>
      </c>
      <c r="E89" s="35">
        <v>16160</v>
      </c>
      <c r="F89" s="30">
        <f t="shared" si="1"/>
        <v>29.974360421775359</v>
      </c>
      <c r="G89" s="40">
        <v>539.12743333333333</v>
      </c>
    </row>
    <row r="90" spans="1:7" x14ac:dyDescent="0.25">
      <c r="A90" s="31">
        <v>44347</v>
      </c>
      <c r="B90" s="32" t="s">
        <v>6</v>
      </c>
      <c r="C90" s="33" t="s">
        <v>57</v>
      </c>
      <c r="D90" s="34" t="s">
        <v>48</v>
      </c>
      <c r="E90" s="35">
        <v>37000</v>
      </c>
      <c r="F90" s="30">
        <f t="shared" si="1"/>
        <v>68.629414332035168</v>
      </c>
      <c r="G90" s="40">
        <v>539.12743333333333</v>
      </c>
    </row>
    <row r="91" spans="1:7" x14ac:dyDescent="0.25">
      <c r="A91" s="29">
        <v>44347</v>
      </c>
      <c r="B91" s="25" t="s">
        <v>118</v>
      </c>
      <c r="C91" s="33" t="s">
        <v>57</v>
      </c>
      <c r="D91" s="27" t="s">
        <v>48</v>
      </c>
      <c r="E91" s="28">
        <v>109210</v>
      </c>
      <c r="F91" s="30">
        <f t="shared" si="1"/>
        <v>202.56806322166381</v>
      </c>
      <c r="G91" s="40">
        <v>539.12743333333333</v>
      </c>
    </row>
    <row r="92" spans="1:7" x14ac:dyDescent="0.25">
      <c r="A92" s="29">
        <v>44347</v>
      </c>
      <c r="B92" s="25" t="s">
        <v>7</v>
      </c>
      <c r="C92" s="26" t="s">
        <v>60</v>
      </c>
      <c r="D92" s="27" t="s">
        <v>48</v>
      </c>
      <c r="E92" s="28">
        <v>20475</v>
      </c>
      <c r="F92" s="30">
        <f t="shared" si="1"/>
        <v>37.978034012119458</v>
      </c>
      <c r="G92" s="40">
        <v>539.12743333333333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3"/>
  <sheetViews>
    <sheetView tabSelected="1" topLeftCell="A498" workbookViewId="0">
      <selection activeCell="J442" sqref="J442"/>
    </sheetView>
  </sheetViews>
  <sheetFormatPr baseColWidth="10" defaultRowHeight="12.75" x14ac:dyDescent="0.2"/>
  <cols>
    <col min="1" max="1" width="10.85546875" style="80" customWidth="1"/>
    <col min="2" max="2" width="63.28515625" style="80" customWidth="1"/>
    <col min="3" max="3" width="19.140625" style="80" customWidth="1"/>
    <col min="4" max="4" width="21.7109375" style="80" customWidth="1"/>
    <col min="5" max="5" width="14.5703125" style="80" customWidth="1"/>
    <col min="6" max="6" width="13.42578125" style="80" customWidth="1"/>
    <col min="7" max="7" width="17.7109375" style="80" customWidth="1"/>
    <col min="8" max="16384" width="11.42578125" style="80"/>
  </cols>
  <sheetData>
    <row r="1" spans="1:7" ht="13.5" thickBot="1" x14ac:dyDescent="0.25">
      <c r="A1" s="13" t="s">
        <v>9</v>
      </c>
      <c r="B1" s="14" t="s">
        <v>13</v>
      </c>
      <c r="C1" s="14" t="s">
        <v>14</v>
      </c>
      <c r="D1" s="15" t="s">
        <v>15</v>
      </c>
      <c r="E1" s="14" t="s">
        <v>16</v>
      </c>
      <c r="F1" s="14" t="s">
        <v>45</v>
      </c>
      <c r="G1" s="16" t="s">
        <v>46</v>
      </c>
    </row>
    <row r="2" spans="1:7" x14ac:dyDescent="0.2">
      <c r="A2" s="17">
        <v>44200</v>
      </c>
      <c r="B2" s="18" t="s">
        <v>119</v>
      </c>
      <c r="C2" s="19" t="s">
        <v>51</v>
      </c>
      <c r="D2" s="20" t="s">
        <v>48</v>
      </c>
      <c r="E2" s="21">
        <v>40000</v>
      </c>
      <c r="F2" s="22">
        <f>E2/G2</f>
        <v>69.742545393679237</v>
      </c>
      <c r="G2" s="23">
        <v>573.53800000000001</v>
      </c>
    </row>
    <row r="3" spans="1:7" x14ac:dyDescent="0.2">
      <c r="A3" s="17">
        <v>44200</v>
      </c>
      <c r="B3" s="18" t="s">
        <v>120</v>
      </c>
      <c r="C3" s="19" t="s">
        <v>49</v>
      </c>
      <c r="D3" s="20" t="s">
        <v>50</v>
      </c>
      <c r="E3" s="21">
        <v>2700</v>
      </c>
      <c r="F3" s="22">
        <f t="shared" ref="F3:F66" si="0">E3/G3</f>
        <v>4.7076218140733479</v>
      </c>
      <c r="G3" s="23">
        <v>573.53800000000001</v>
      </c>
    </row>
    <row r="4" spans="1:7" x14ac:dyDescent="0.2">
      <c r="A4" s="17">
        <v>44201</v>
      </c>
      <c r="B4" s="18" t="s">
        <v>121</v>
      </c>
      <c r="C4" s="19" t="s">
        <v>51</v>
      </c>
      <c r="D4" s="20" t="s">
        <v>48</v>
      </c>
      <c r="E4" s="21">
        <v>4000</v>
      </c>
      <c r="F4" s="22">
        <f t="shared" si="0"/>
        <v>6.9742545393679229</v>
      </c>
      <c r="G4" s="23">
        <v>573.53800000000001</v>
      </c>
    </row>
    <row r="5" spans="1:7" x14ac:dyDescent="0.2">
      <c r="A5" s="17">
        <v>44202</v>
      </c>
      <c r="B5" s="18" t="s">
        <v>122</v>
      </c>
      <c r="C5" s="19" t="s">
        <v>47</v>
      </c>
      <c r="D5" s="20" t="s">
        <v>48</v>
      </c>
      <c r="E5" s="21">
        <v>15000</v>
      </c>
      <c r="F5" s="22">
        <f t="shared" si="0"/>
        <v>26.153454522629712</v>
      </c>
      <c r="G5" s="23">
        <v>573.53800000000001</v>
      </c>
    </row>
    <row r="6" spans="1:7" x14ac:dyDescent="0.2">
      <c r="A6" s="17">
        <v>44202</v>
      </c>
      <c r="B6" s="18" t="s">
        <v>123</v>
      </c>
      <c r="C6" s="19" t="s">
        <v>47</v>
      </c>
      <c r="D6" s="20" t="s">
        <v>48</v>
      </c>
      <c r="E6" s="21">
        <v>1000</v>
      </c>
      <c r="F6" s="22">
        <f t="shared" si="0"/>
        <v>1.7435636348419807</v>
      </c>
      <c r="G6" s="23">
        <v>573.53800000000001</v>
      </c>
    </row>
    <row r="7" spans="1:7" x14ac:dyDescent="0.2">
      <c r="A7" s="81">
        <v>44202</v>
      </c>
      <c r="B7" s="82" t="s">
        <v>124</v>
      </c>
      <c r="C7" s="19" t="s">
        <v>54</v>
      </c>
      <c r="D7" s="83" t="s">
        <v>48</v>
      </c>
      <c r="E7" s="84">
        <v>5000</v>
      </c>
      <c r="F7" s="22">
        <f t="shared" si="0"/>
        <v>8.7178181742099046</v>
      </c>
      <c r="G7" s="23">
        <v>573.53800000000001</v>
      </c>
    </row>
    <row r="8" spans="1:7" x14ac:dyDescent="0.2">
      <c r="A8" s="81">
        <v>44202</v>
      </c>
      <c r="B8" s="82" t="s">
        <v>125</v>
      </c>
      <c r="C8" s="85" t="s">
        <v>51</v>
      </c>
      <c r="D8" s="83" t="s">
        <v>31</v>
      </c>
      <c r="E8" s="84">
        <v>5000</v>
      </c>
      <c r="F8" s="22">
        <f t="shared" si="0"/>
        <v>8.7178181742099046</v>
      </c>
      <c r="G8" s="23">
        <v>573.53800000000001</v>
      </c>
    </row>
    <row r="9" spans="1:7" x14ac:dyDescent="0.2">
      <c r="A9" s="81">
        <v>44202</v>
      </c>
      <c r="B9" s="82" t="s">
        <v>126</v>
      </c>
      <c r="C9" s="85" t="s">
        <v>28</v>
      </c>
      <c r="D9" s="83" t="s">
        <v>52</v>
      </c>
      <c r="E9" s="84">
        <v>15000</v>
      </c>
      <c r="F9" s="22">
        <f t="shared" si="0"/>
        <v>26.153454522629712</v>
      </c>
      <c r="G9" s="23">
        <v>573.53800000000001</v>
      </c>
    </row>
    <row r="10" spans="1:7" x14ac:dyDescent="0.2">
      <c r="A10" s="81">
        <v>44203</v>
      </c>
      <c r="B10" s="82" t="s">
        <v>127</v>
      </c>
      <c r="C10" s="85" t="s">
        <v>49</v>
      </c>
      <c r="D10" s="83" t="s">
        <v>50</v>
      </c>
      <c r="E10" s="84">
        <v>70000</v>
      </c>
      <c r="F10" s="22">
        <f t="shared" si="0"/>
        <v>122.04945443893865</v>
      </c>
      <c r="G10" s="23">
        <v>573.53800000000001</v>
      </c>
    </row>
    <row r="11" spans="1:7" x14ac:dyDescent="0.2">
      <c r="A11" s="81">
        <v>44203</v>
      </c>
      <c r="B11" s="82" t="s">
        <v>128</v>
      </c>
      <c r="C11" s="85" t="s">
        <v>28</v>
      </c>
      <c r="D11" s="83" t="s">
        <v>31</v>
      </c>
      <c r="E11" s="84">
        <v>70000</v>
      </c>
      <c r="F11" s="22">
        <f t="shared" si="0"/>
        <v>122.04945443893865</v>
      </c>
      <c r="G11" s="23">
        <v>573.53800000000001</v>
      </c>
    </row>
    <row r="12" spans="1:7" x14ac:dyDescent="0.2">
      <c r="A12" s="81">
        <v>44203</v>
      </c>
      <c r="B12" s="82" t="s">
        <v>129</v>
      </c>
      <c r="C12" s="85" t="s">
        <v>54</v>
      </c>
      <c r="D12" s="83" t="s">
        <v>48</v>
      </c>
      <c r="E12" s="84">
        <v>70000</v>
      </c>
      <c r="F12" s="22">
        <f t="shared" si="0"/>
        <v>122.04945443893865</v>
      </c>
      <c r="G12" s="23">
        <v>573.53800000000001</v>
      </c>
    </row>
    <row r="13" spans="1:7" x14ac:dyDescent="0.2">
      <c r="A13" s="81">
        <v>44203</v>
      </c>
      <c r="B13" s="82" t="s">
        <v>88</v>
      </c>
      <c r="C13" s="85" t="s">
        <v>55</v>
      </c>
      <c r="D13" s="83" t="s">
        <v>31</v>
      </c>
      <c r="E13" s="84">
        <v>24000</v>
      </c>
      <c r="F13" s="22">
        <f t="shared" si="0"/>
        <v>41.845527236207538</v>
      </c>
      <c r="G13" s="23">
        <v>573.53800000000001</v>
      </c>
    </row>
    <row r="14" spans="1:7" x14ac:dyDescent="0.2">
      <c r="A14" s="81">
        <v>44203</v>
      </c>
      <c r="B14" s="82" t="s">
        <v>88</v>
      </c>
      <c r="C14" s="85" t="s">
        <v>55</v>
      </c>
      <c r="D14" s="83" t="s">
        <v>31</v>
      </c>
      <c r="E14" s="84">
        <v>24000</v>
      </c>
      <c r="F14" s="22">
        <f t="shared" si="0"/>
        <v>41.845527236207538</v>
      </c>
      <c r="G14" s="23">
        <v>573.53800000000001</v>
      </c>
    </row>
    <row r="15" spans="1:7" x14ac:dyDescent="0.2">
      <c r="A15" s="29">
        <v>44203</v>
      </c>
      <c r="B15" s="25" t="s">
        <v>130</v>
      </c>
      <c r="C15" s="26" t="s">
        <v>51</v>
      </c>
      <c r="D15" s="27" t="s">
        <v>31</v>
      </c>
      <c r="E15" s="28">
        <v>5000</v>
      </c>
      <c r="F15" s="30">
        <f t="shared" si="0"/>
        <v>8.7178181742099046</v>
      </c>
      <c r="G15" s="40">
        <v>573.53800000000001</v>
      </c>
    </row>
    <row r="16" spans="1:7" x14ac:dyDescent="0.2">
      <c r="A16" s="29">
        <v>44204</v>
      </c>
      <c r="B16" s="25" t="s">
        <v>131</v>
      </c>
      <c r="C16" s="26" t="s">
        <v>53</v>
      </c>
      <c r="D16" s="27" t="s">
        <v>48</v>
      </c>
      <c r="E16" s="28">
        <v>2100000</v>
      </c>
      <c r="F16" s="30">
        <f t="shared" si="0"/>
        <v>3661.4836331681595</v>
      </c>
      <c r="G16" s="40">
        <v>573.53800000000001</v>
      </c>
    </row>
    <row r="17" spans="1:7" x14ac:dyDescent="0.2">
      <c r="A17" s="29">
        <v>44204</v>
      </c>
      <c r="B17" s="25" t="s">
        <v>132</v>
      </c>
      <c r="C17" s="26" t="s">
        <v>51</v>
      </c>
      <c r="D17" s="27" t="s">
        <v>31</v>
      </c>
      <c r="E17" s="28">
        <v>5000</v>
      </c>
      <c r="F17" s="30">
        <f t="shared" si="0"/>
        <v>8.7178181742099046</v>
      </c>
      <c r="G17" s="40">
        <v>573.53800000000001</v>
      </c>
    </row>
    <row r="18" spans="1:7" x14ac:dyDescent="0.2">
      <c r="A18" s="29">
        <v>44204</v>
      </c>
      <c r="B18" s="25" t="s">
        <v>133</v>
      </c>
      <c r="C18" s="26" t="s">
        <v>51</v>
      </c>
      <c r="D18" s="27" t="s">
        <v>48</v>
      </c>
      <c r="E18" s="28">
        <v>2000</v>
      </c>
      <c r="F18" s="30">
        <f t="shared" si="0"/>
        <v>3.4871272696839615</v>
      </c>
      <c r="G18" s="40">
        <v>573.53800000000001</v>
      </c>
    </row>
    <row r="19" spans="1:7" x14ac:dyDescent="0.2">
      <c r="A19" s="29">
        <v>44204</v>
      </c>
      <c r="B19" s="25" t="s">
        <v>134</v>
      </c>
      <c r="C19" s="26" t="s">
        <v>53</v>
      </c>
      <c r="D19" s="27" t="s">
        <v>48</v>
      </c>
      <c r="E19" s="28">
        <v>50000</v>
      </c>
      <c r="F19" s="30">
        <f t="shared" si="0"/>
        <v>87.178181742099042</v>
      </c>
      <c r="G19" s="40">
        <v>573.53800000000001</v>
      </c>
    </row>
    <row r="20" spans="1:7" x14ac:dyDescent="0.2">
      <c r="A20" s="29">
        <v>44205</v>
      </c>
      <c r="B20" s="25" t="s">
        <v>135</v>
      </c>
      <c r="C20" s="26" t="s">
        <v>28</v>
      </c>
      <c r="D20" s="27" t="s">
        <v>31</v>
      </c>
      <c r="E20" s="28">
        <v>64000</v>
      </c>
      <c r="F20" s="30">
        <f t="shared" si="0"/>
        <v>111.58807262988677</v>
      </c>
      <c r="G20" s="40">
        <v>573.53800000000001</v>
      </c>
    </row>
    <row r="21" spans="1:7" x14ac:dyDescent="0.2">
      <c r="A21" s="29">
        <v>44205</v>
      </c>
      <c r="B21" s="25" t="s">
        <v>136</v>
      </c>
      <c r="C21" s="26" t="s">
        <v>137</v>
      </c>
      <c r="D21" s="27" t="s">
        <v>48</v>
      </c>
      <c r="E21" s="28">
        <v>4500</v>
      </c>
      <c r="F21" s="30">
        <f t="shared" si="0"/>
        <v>7.8460363567889138</v>
      </c>
      <c r="G21" s="40">
        <v>573.53800000000001</v>
      </c>
    </row>
    <row r="22" spans="1:7" x14ac:dyDescent="0.2">
      <c r="A22" s="29">
        <v>44206</v>
      </c>
      <c r="B22" s="25" t="s">
        <v>138</v>
      </c>
      <c r="C22" s="26" t="s">
        <v>47</v>
      </c>
      <c r="D22" s="27" t="s">
        <v>48</v>
      </c>
      <c r="E22" s="28">
        <v>44500</v>
      </c>
      <c r="F22" s="30">
        <f t="shared" si="0"/>
        <v>77.588581750468151</v>
      </c>
      <c r="G22" s="40">
        <v>573.53800000000001</v>
      </c>
    </row>
    <row r="23" spans="1:7" x14ac:dyDescent="0.2">
      <c r="A23" s="29">
        <v>44206</v>
      </c>
      <c r="B23" s="25" t="s">
        <v>139</v>
      </c>
      <c r="C23" s="26" t="s">
        <v>55</v>
      </c>
      <c r="D23" s="27" t="s">
        <v>31</v>
      </c>
      <c r="E23" s="28">
        <v>99000</v>
      </c>
      <c r="F23" s="30">
        <f t="shared" si="0"/>
        <v>172.61279984935609</v>
      </c>
      <c r="G23" s="40">
        <v>573.53800000000001</v>
      </c>
    </row>
    <row r="24" spans="1:7" x14ac:dyDescent="0.2">
      <c r="A24" s="29">
        <v>44206</v>
      </c>
      <c r="B24" s="25" t="s">
        <v>86</v>
      </c>
      <c r="C24" s="26" t="s">
        <v>49</v>
      </c>
      <c r="D24" s="27" t="s">
        <v>50</v>
      </c>
      <c r="E24" s="28">
        <v>18000</v>
      </c>
      <c r="F24" s="30">
        <f t="shared" si="0"/>
        <v>31.384145427155655</v>
      </c>
      <c r="G24" s="40">
        <v>573.53800000000001</v>
      </c>
    </row>
    <row r="25" spans="1:7" x14ac:dyDescent="0.2">
      <c r="A25" s="29">
        <v>44206</v>
      </c>
      <c r="B25" s="25" t="s">
        <v>29</v>
      </c>
      <c r="C25" s="26" t="s">
        <v>56</v>
      </c>
      <c r="D25" s="27" t="s">
        <v>31</v>
      </c>
      <c r="E25" s="28">
        <v>8500</v>
      </c>
      <c r="F25" s="30">
        <f t="shared" si="0"/>
        <v>14.820290896156838</v>
      </c>
      <c r="G25" s="40">
        <v>573.53800000000001</v>
      </c>
    </row>
    <row r="26" spans="1:7" x14ac:dyDescent="0.2">
      <c r="A26" s="29">
        <v>44207</v>
      </c>
      <c r="B26" s="25" t="s">
        <v>140</v>
      </c>
      <c r="C26" s="26" t="s">
        <v>28</v>
      </c>
      <c r="D26" s="27" t="s">
        <v>31</v>
      </c>
      <c r="E26" s="28">
        <v>130000</v>
      </c>
      <c r="F26" s="30">
        <f t="shared" si="0"/>
        <v>226.66327252945752</v>
      </c>
      <c r="G26" s="40">
        <v>573.53800000000001</v>
      </c>
    </row>
    <row r="27" spans="1:7" x14ac:dyDescent="0.2">
      <c r="A27" s="29">
        <v>44207</v>
      </c>
      <c r="B27" s="25" t="s">
        <v>141</v>
      </c>
      <c r="C27" s="26" t="s">
        <v>28</v>
      </c>
      <c r="D27" s="27" t="s">
        <v>31</v>
      </c>
      <c r="E27" s="28">
        <v>8400</v>
      </c>
      <c r="F27" s="30">
        <f t="shared" si="0"/>
        <v>14.645934532672639</v>
      </c>
      <c r="G27" s="40">
        <v>573.53800000000001</v>
      </c>
    </row>
    <row r="28" spans="1:7" x14ac:dyDescent="0.2">
      <c r="A28" s="29">
        <v>44207</v>
      </c>
      <c r="B28" s="25" t="s">
        <v>142</v>
      </c>
      <c r="C28" s="26" t="s">
        <v>28</v>
      </c>
      <c r="D28" s="27" t="s">
        <v>31</v>
      </c>
      <c r="E28" s="28">
        <v>18000</v>
      </c>
      <c r="F28" s="30">
        <f t="shared" si="0"/>
        <v>31.384145427155655</v>
      </c>
      <c r="G28" s="40">
        <v>573.53800000000001</v>
      </c>
    </row>
    <row r="29" spans="1:7" x14ac:dyDescent="0.2">
      <c r="A29" s="29">
        <v>44207</v>
      </c>
      <c r="B29" s="25" t="s">
        <v>139</v>
      </c>
      <c r="C29" s="26" t="s">
        <v>55</v>
      </c>
      <c r="D29" s="27" t="s">
        <v>31</v>
      </c>
      <c r="E29" s="28">
        <v>42000</v>
      </c>
      <c r="F29" s="30">
        <f t="shared" si="0"/>
        <v>73.229672663363189</v>
      </c>
      <c r="G29" s="40">
        <v>573.53800000000001</v>
      </c>
    </row>
    <row r="30" spans="1:7" x14ac:dyDescent="0.2">
      <c r="A30" s="29">
        <v>44207</v>
      </c>
      <c r="B30" s="25" t="s">
        <v>143</v>
      </c>
      <c r="C30" s="26" t="s">
        <v>137</v>
      </c>
      <c r="D30" s="27" t="s">
        <v>48</v>
      </c>
      <c r="E30" s="28">
        <v>1700</v>
      </c>
      <c r="F30" s="30">
        <f t="shared" si="0"/>
        <v>2.9640581792313672</v>
      </c>
      <c r="G30" s="40">
        <v>573.53800000000001</v>
      </c>
    </row>
    <row r="31" spans="1:7" x14ac:dyDescent="0.2">
      <c r="A31" s="29">
        <v>44207</v>
      </c>
      <c r="B31" s="25" t="s">
        <v>119</v>
      </c>
      <c r="C31" s="26" t="s">
        <v>51</v>
      </c>
      <c r="D31" s="27" t="s">
        <v>48</v>
      </c>
      <c r="E31" s="28">
        <v>44000</v>
      </c>
      <c r="F31" s="30">
        <f t="shared" si="0"/>
        <v>76.716799933047156</v>
      </c>
      <c r="G31" s="40">
        <v>573.53800000000001</v>
      </c>
    </row>
    <row r="32" spans="1:7" x14ac:dyDescent="0.2">
      <c r="A32" s="29">
        <v>44209</v>
      </c>
      <c r="B32" s="25" t="s">
        <v>144</v>
      </c>
      <c r="C32" s="26" t="s">
        <v>145</v>
      </c>
      <c r="D32" s="27" t="s">
        <v>48</v>
      </c>
      <c r="E32" s="28">
        <v>970000</v>
      </c>
      <c r="F32" s="30">
        <f t="shared" si="0"/>
        <v>1691.2567257967214</v>
      </c>
      <c r="G32" s="40">
        <v>573.53800000000001</v>
      </c>
    </row>
    <row r="33" spans="1:7" x14ac:dyDescent="0.2">
      <c r="A33" s="29">
        <v>44209</v>
      </c>
      <c r="B33" s="25" t="s">
        <v>146</v>
      </c>
      <c r="C33" s="26" t="s">
        <v>47</v>
      </c>
      <c r="D33" s="27" t="s">
        <v>48</v>
      </c>
      <c r="E33" s="28">
        <v>154000</v>
      </c>
      <c r="F33" s="30">
        <f t="shared" si="0"/>
        <v>268.50879976566506</v>
      </c>
      <c r="G33" s="40">
        <v>573.53800000000001</v>
      </c>
    </row>
    <row r="34" spans="1:7" x14ac:dyDescent="0.2">
      <c r="A34" s="29">
        <v>44209</v>
      </c>
      <c r="B34" s="25" t="s">
        <v>142</v>
      </c>
      <c r="C34" s="26" t="s">
        <v>28</v>
      </c>
      <c r="D34" s="27" t="s">
        <v>52</v>
      </c>
      <c r="E34" s="28">
        <v>20000</v>
      </c>
      <c r="F34" s="30">
        <f t="shared" si="0"/>
        <v>34.871272696839618</v>
      </c>
      <c r="G34" s="40">
        <v>573.53800000000001</v>
      </c>
    </row>
    <row r="35" spans="1:7" x14ac:dyDescent="0.2">
      <c r="A35" s="29">
        <v>44210</v>
      </c>
      <c r="B35" s="25" t="s">
        <v>147</v>
      </c>
      <c r="C35" s="26" t="s">
        <v>54</v>
      </c>
      <c r="D35" s="27" t="s">
        <v>48</v>
      </c>
      <c r="E35" s="28">
        <v>2000</v>
      </c>
      <c r="F35" s="30">
        <f t="shared" si="0"/>
        <v>3.4871272696839615</v>
      </c>
      <c r="G35" s="40">
        <v>573.53800000000001</v>
      </c>
    </row>
    <row r="36" spans="1:7" x14ac:dyDescent="0.2">
      <c r="A36" s="29">
        <v>44210</v>
      </c>
      <c r="B36" s="25" t="s">
        <v>143</v>
      </c>
      <c r="C36" s="26" t="s">
        <v>137</v>
      </c>
      <c r="D36" s="27" t="s">
        <v>48</v>
      </c>
      <c r="E36" s="28">
        <v>1400</v>
      </c>
      <c r="F36" s="30">
        <f t="shared" si="0"/>
        <v>2.4409890887787733</v>
      </c>
      <c r="G36" s="40">
        <v>573.53800000000001</v>
      </c>
    </row>
    <row r="37" spans="1:7" x14ac:dyDescent="0.2">
      <c r="A37" s="29">
        <v>44210</v>
      </c>
      <c r="B37" s="25" t="s">
        <v>143</v>
      </c>
      <c r="C37" s="26" t="s">
        <v>137</v>
      </c>
      <c r="D37" s="27" t="s">
        <v>48</v>
      </c>
      <c r="E37" s="28">
        <v>1400</v>
      </c>
      <c r="F37" s="30">
        <f t="shared" si="0"/>
        <v>2.4409890887787733</v>
      </c>
      <c r="G37" s="40">
        <v>573.53800000000001</v>
      </c>
    </row>
    <row r="38" spans="1:7" x14ac:dyDescent="0.2">
      <c r="A38" s="29">
        <v>44210</v>
      </c>
      <c r="B38" s="25" t="s">
        <v>143</v>
      </c>
      <c r="C38" s="26" t="s">
        <v>137</v>
      </c>
      <c r="D38" s="27" t="s">
        <v>48</v>
      </c>
      <c r="E38" s="28">
        <v>1700</v>
      </c>
      <c r="F38" s="30">
        <f t="shared" si="0"/>
        <v>2.9640581792313672</v>
      </c>
      <c r="G38" s="40">
        <v>573.53800000000001</v>
      </c>
    </row>
    <row r="39" spans="1:7" x14ac:dyDescent="0.2">
      <c r="A39" s="29">
        <v>44210</v>
      </c>
      <c r="B39" s="25" t="s">
        <v>148</v>
      </c>
      <c r="C39" s="26" t="s">
        <v>145</v>
      </c>
      <c r="D39" s="27" t="s">
        <v>48</v>
      </c>
      <c r="E39" s="28">
        <v>170000</v>
      </c>
      <c r="F39" s="30">
        <f t="shared" si="0"/>
        <v>296.40581792313674</v>
      </c>
      <c r="G39" s="40">
        <v>573.53800000000001</v>
      </c>
    </row>
    <row r="40" spans="1:7" x14ac:dyDescent="0.2">
      <c r="A40" s="29">
        <v>44210</v>
      </c>
      <c r="B40" s="25" t="s">
        <v>125</v>
      </c>
      <c r="C40" s="26" t="s">
        <v>51</v>
      </c>
      <c r="D40" s="27" t="s">
        <v>31</v>
      </c>
      <c r="E40" s="28">
        <v>4000</v>
      </c>
      <c r="F40" s="30">
        <f t="shared" si="0"/>
        <v>6.9742545393679229</v>
      </c>
      <c r="G40" s="40">
        <v>573.53800000000001</v>
      </c>
    </row>
    <row r="41" spans="1:7" x14ac:dyDescent="0.2">
      <c r="A41" s="29">
        <v>44210</v>
      </c>
      <c r="B41" s="25" t="s">
        <v>149</v>
      </c>
      <c r="C41" s="26" t="s">
        <v>150</v>
      </c>
      <c r="D41" s="27" t="s">
        <v>17</v>
      </c>
      <c r="E41" s="28">
        <v>350000</v>
      </c>
      <c r="F41" s="30">
        <f t="shared" si="0"/>
        <v>610.24727219469332</v>
      </c>
      <c r="G41" s="40">
        <v>573.53800000000001</v>
      </c>
    </row>
    <row r="42" spans="1:7" x14ac:dyDescent="0.2">
      <c r="A42" s="29">
        <v>44211</v>
      </c>
      <c r="B42" s="25" t="s">
        <v>151</v>
      </c>
      <c r="C42" s="26" t="s">
        <v>49</v>
      </c>
      <c r="D42" s="27" t="s">
        <v>48</v>
      </c>
      <c r="E42" s="28">
        <v>420000</v>
      </c>
      <c r="F42" s="30">
        <f t="shared" si="0"/>
        <v>732.29672663363192</v>
      </c>
      <c r="G42" s="40">
        <v>573.53800000000001</v>
      </c>
    </row>
    <row r="43" spans="1:7" x14ac:dyDescent="0.2">
      <c r="A43" s="29">
        <v>44211</v>
      </c>
      <c r="B43" s="25" t="s">
        <v>139</v>
      </c>
      <c r="C43" s="26" t="s">
        <v>55</v>
      </c>
      <c r="D43" s="27" t="s">
        <v>31</v>
      </c>
      <c r="E43" s="28">
        <v>45000</v>
      </c>
      <c r="F43" s="30">
        <f t="shared" si="0"/>
        <v>78.460363567889132</v>
      </c>
      <c r="G43" s="40">
        <v>573.53800000000001</v>
      </c>
    </row>
    <row r="44" spans="1:7" x14ac:dyDescent="0.2">
      <c r="A44" s="29">
        <v>44211</v>
      </c>
      <c r="B44" s="25" t="s">
        <v>88</v>
      </c>
      <c r="C44" s="26" t="s">
        <v>55</v>
      </c>
      <c r="D44" s="27" t="s">
        <v>31</v>
      </c>
      <c r="E44" s="28">
        <v>16000</v>
      </c>
      <c r="F44" s="30">
        <f t="shared" si="0"/>
        <v>27.897018157471692</v>
      </c>
      <c r="G44" s="40">
        <v>573.53800000000001</v>
      </c>
    </row>
    <row r="45" spans="1:7" x14ac:dyDescent="0.2">
      <c r="A45" s="29">
        <v>44211</v>
      </c>
      <c r="B45" s="25" t="s">
        <v>29</v>
      </c>
      <c r="C45" s="26" t="s">
        <v>56</v>
      </c>
      <c r="D45" s="27" t="s">
        <v>31</v>
      </c>
      <c r="E45" s="28">
        <v>8000</v>
      </c>
      <c r="F45" s="30">
        <f t="shared" si="0"/>
        <v>13.948509078735846</v>
      </c>
      <c r="G45" s="40">
        <v>573.53800000000001</v>
      </c>
    </row>
    <row r="46" spans="1:7" x14ac:dyDescent="0.2">
      <c r="A46" s="29">
        <v>44211</v>
      </c>
      <c r="B46" s="25" t="s">
        <v>152</v>
      </c>
      <c r="C46" s="26" t="s">
        <v>47</v>
      </c>
      <c r="D46" s="27" t="s">
        <v>48</v>
      </c>
      <c r="E46" s="28">
        <v>35000</v>
      </c>
      <c r="F46" s="30">
        <f t="shared" si="0"/>
        <v>61.024727219469327</v>
      </c>
      <c r="G46" s="40">
        <v>573.53800000000001</v>
      </c>
    </row>
    <row r="47" spans="1:7" x14ac:dyDescent="0.2">
      <c r="A47" s="29">
        <v>44211</v>
      </c>
      <c r="B47" s="25" t="s">
        <v>153</v>
      </c>
      <c r="C47" s="26" t="s">
        <v>54</v>
      </c>
      <c r="D47" s="27" t="s">
        <v>48</v>
      </c>
      <c r="E47" s="28">
        <v>20000</v>
      </c>
      <c r="F47" s="30">
        <f t="shared" si="0"/>
        <v>34.871272696839618</v>
      </c>
      <c r="G47" s="40">
        <v>573.53800000000001</v>
      </c>
    </row>
    <row r="48" spans="1:7" x14ac:dyDescent="0.2">
      <c r="A48" s="29">
        <v>44212</v>
      </c>
      <c r="B48" s="25" t="s">
        <v>139</v>
      </c>
      <c r="C48" s="26" t="s">
        <v>55</v>
      </c>
      <c r="D48" s="27" t="s">
        <v>31</v>
      </c>
      <c r="E48" s="28">
        <v>60000</v>
      </c>
      <c r="F48" s="30">
        <f t="shared" si="0"/>
        <v>104.61381809051885</v>
      </c>
      <c r="G48" s="40">
        <v>573.53800000000001</v>
      </c>
    </row>
    <row r="49" spans="1:7" x14ac:dyDescent="0.2">
      <c r="A49" s="29">
        <v>44212</v>
      </c>
      <c r="B49" s="25" t="s">
        <v>88</v>
      </c>
      <c r="C49" s="26" t="s">
        <v>55</v>
      </c>
      <c r="D49" s="27" t="s">
        <v>31</v>
      </c>
      <c r="E49" s="28">
        <v>20000</v>
      </c>
      <c r="F49" s="30">
        <f t="shared" si="0"/>
        <v>34.871272696839618</v>
      </c>
      <c r="G49" s="40">
        <v>573.53800000000001</v>
      </c>
    </row>
    <row r="50" spans="1:7" x14ac:dyDescent="0.2">
      <c r="A50" s="29">
        <v>44212</v>
      </c>
      <c r="B50" s="25" t="s">
        <v>139</v>
      </c>
      <c r="C50" s="26" t="s">
        <v>55</v>
      </c>
      <c r="D50" s="27" t="s">
        <v>31</v>
      </c>
      <c r="E50" s="28">
        <v>70800</v>
      </c>
      <c r="F50" s="30">
        <f t="shared" si="0"/>
        <v>123.44430534681224</v>
      </c>
      <c r="G50" s="40">
        <v>573.53800000000001</v>
      </c>
    </row>
    <row r="51" spans="1:7" x14ac:dyDescent="0.2">
      <c r="A51" s="29">
        <v>44212</v>
      </c>
      <c r="B51" s="25" t="s">
        <v>88</v>
      </c>
      <c r="C51" s="26" t="s">
        <v>55</v>
      </c>
      <c r="D51" s="27" t="s">
        <v>31</v>
      </c>
      <c r="E51" s="28">
        <v>20000</v>
      </c>
      <c r="F51" s="30">
        <f t="shared" si="0"/>
        <v>34.871272696839618</v>
      </c>
      <c r="G51" s="40">
        <v>573.53800000000001</v>
      </c>
    </row>
    <row r="52" spans="1:7" x14ac:dyDescent="0.2">
      <c r="A52" s="29">
        <v>44214</v>
      </c>
      <c r="B52" s="25" t="s">
        <v>154</v>
      </c>
      <c r="C52" s="26" t="s">
        <v>60</v>
      </c>
      <c r="D52" s="27" t="s">
        <v>48</v>
      </c>
      <c r="E52" s="28">
        <v>500</v>
      </c>
      <c r="F52" s="30">
        <f t="shared" si="0"/>
        <v>0.87178181742099037</v>
      </c>
      <c r="G52" s="40">
        <v>573.53800000000001</v>
      </c>
    </row>
    <row r="53" spans="1:7" x14ac:dyDescent="0.2">
      <c r="A53" s="29">
        <v>44214</v>
      </c>
      <c r="B53" s="25" t="s">
        <v>119</v>
      </c>
      <c r="C53" s="26" t="s">
        <v>51</v>
      </c>
      <c r="D53" s="27" t="s">
        <v>48</v>
      </c>
      <c r="E53" s="28">
        <v>44000</v>
      </c>
      <c r="F53" s="30">
        <f t="shared" si="0"/>
        <v>76.716799933047156</v>
      </c>
      <c r="G53" s="40">
        <v>573.53800000000001</v>
      </c>
    </row>
    <row r="54" spans="1:7" x14ac:dyDescent="0.2">
      <c r="A54" s="29">
        <v>44215</v>
      </c>
      <c r="B54" s="25" t="s">
        <v>41</v>
      </c>
      <c r="C54" s="26" t="s">
        <v>49</v>
      </c>
      <c r="D54" s="27" t="s">
        <v>50</v>
      </c>
      <c r="E54" s="28">
        <v>73185</v>
      </c>
      <c r="F54" s="30">
        <f t="shared" si="0"/>
        <v>127.60270461591037</v>
      </c>
      <c r="G54" s="40">
        <v>573.53800000000001</v>
      </c>
    </row>
    <row r="55" spans="1:7" x14ac:dyDescent="0.2">
      <c r="A55" s="29">
        <v>44215</v>
      </c>
      <c r="B55" s="25" t="s">
        <v>155</v>
      </c>
      <c r="C55" s="26" t="s">
        <v>54</v>
      </c>
      <c r="D55" s="27" t="s">
        <v>48</v>
      </c>
      <c r="E55" s="28">
        <v>94500</v>
      </c>
      <c r="F55" s="30">
        <f t="shared" si="0"/>
        <v>164.76676349256718</v>
      </c>
      <c r="G55" s="40">
        <v>573.53800000000001</v>
      </c>
    </row>
    <row r="56" spans="1:7" x14ac:dyDescent="0.2">
      <c r="A56" s="29">
        <v>44216</v>
      </c>
      <c r="B56" s="25" t="s">
        <v>156</v>
      </c>
      <c r="C56" s="26" t="s">
        <v>49</v>
      </c>
      <c r="D56" s="27" t="s">
        <v>52</v>
      </c>
      <c r="E56" s="28">
        <v>999678</v>
      </c>
      <c r="F56" s="30">
        <f t="shared" si="0"/>
        <v>1743.0022073515618</v>
      </c>
      <c r="G56" s="40">
        <v>573.53800000000001</v>
      </c>
    </row>
    <row r="57" spans="1:7" x14ac:dyDescent="0.2">
      <c r="A57" s="29">
        <v>44216</v>
      </c>
      <c r="B57" s="25" t="s">
        <v>157</v>
      </c>
      <c r="C57" s="26" t="s">
        <v>49</v>
      </c>
      <c r="D57" s="27" t="s">
        <v>52</v>
      </c>
      <c r="E57" s="28">
        <v>904800</v>
      </c>
      <c r="F57" s="30">
        <f t="shared" si="0"/>
        <v>1577.5763768050242</v>
      </c>
      <c r="G57" s="40">
        <v>573.53800000000001</v>
      </c>
    </row>
    <row r="58" spans="1:7" x14ac:dyDescent="0.2">
      <c r="A58" s="29">
        <v>44216</v>
      </c>
      <c r="B58" s="25" t="s">
        <v>139</v>
      </c>
      <c r="C58" s="26" t="s">
        <v>55</v>
      </c>
      <c r="D58" s="27" t="s">
        <v>31</v>
      </c>
      <c r="E58" s="28">
        <v>23000</v>
      </c>
      <c r="F58" s="30">
        <f t="shared" si="0"/>
        <v>40.101963601365561</v>
      </c>
      <c r="G58" s="40">
        <v>573.53800000000001</v>
      </c>
    </row>
    <row r="59" spans="1:7" x14ac:dyDescent="0.2">
      <c r="A59" s="29">
        <v>44216</v>
      </c>
      <c r="B59" s="25" t="s">
        <v>139</v>
      </c>
      <c r="C59" s="26" t="s">
        <v>55</v>
      </c>
      <c r="D59" s="27" t="s">
        <v>31</v>
      </c>
      <c r="E59" s="28">
        <v>55000</v>
      </c>
      <c r="F59" s="30">
        <f t="shared" si="0"/>
        <v>95.895999916308938</v>
      </c>
      <c r="G59" s="40">
        <v>573.53800000000001</v>
      </c>
    </row>
    <row r="60" spans="1:7" x14ac:dyDescent="0.2">
      <c r="A60" s="29">
        <v>44216</v>
      </c>
      <c r="B60" s="25" t="s">
        <v>88</v>
      </c>
      <c r="C60" s="26" t="s">
        <v>55</v>
      </c>
      <c r="D60" s="27" t="s">
        <v>31</v>
      </c>
      <c r="E60" s="28">
        <v>16000</v>
      </c>
      <c r="F60" s="30">
        <f t="shared" si="0"/>
        <v>27.897018157471692</v>
      </c>
      <c r="G60" s="40">
        <v>573.53800000000001</v>
      </c>
    </row>
    <row r="61" spans="1:7" x14ac:dyDescent="0.2">
      <c r="A61" s="29">
        <v>44216</v>
      </c>
      <c r="B61" s="25" t="s">
        <v>88</v>
      </c>
      <c r="C61" s="26" t="s">
        <v>55</v>
      </c>
      <c r="D61" s="27" t="s">
        <v>31</v>
      </c>
      <c r="E61" s="28">
        <v>16000</v>
      </c>
      <c r="F61" s="30">
        <f t="shared" si="0"/>
        <v>27.897018157471692</v>
      </c>
      <c r="G61" s="40">
        <v>573.53800000000001</v>
      </c>
    </row>
    <row r="62" spans="1:7" x14ac:dyDescent="0.2">
      <c r="A62" s="29">
        <v>44216</v>
      </c>
      <c r="B62" s="25" t="s">
        <v>158</v>
      </c>
      <c r="C62" s="26" t="s">
        <v>28</v>
      </c>
      <c r="D62" s="27" t="s">
        <v>17</v>
      </c>
      <c r="E62" s="28">
        <v>25000</v>
      </c>
      <c r="F62" s="30">
        <f t="shared" si="0"/>
        <v>43.589090871049521</v>
      </c>
      <c r="G62" s="40">
        <v>573.53800000000001</v>
      </c>
    </row>
    <row r="63" spans="1:7" x14ac:dyDescent="0.2">
      <c r="A63" s="29">
        <v>44216</v>
      </c>
      <c r="B63" s="25" t="s">
        <v>159</v>
      </c>
      <c r="C63" s="26" t="s">
        <v>28</v>
      </c>
      <c r="D63" s="27" t="s">
        <v>17</v>
      </c>
      <c r="E63" s="28">
        <v>10000</v>
      </c>
      <c r="F63" s="30">
        <f t="shared" si="0"/>
        <v>17.435636348419809</v>
      </c>
      <c r="G63" s="40">
        <v>573.53800000000001</v>
      </c>
    </row>
    <row r="64" spans="1:7" x14ac:dyDescent="0.2">
      <c r="A64" s="29">
        <v>44217</v>
      </c>
      <c r="B64" s="25" t="s">
        <v>29</v>
      </c>
      <c r="C64" s="26" t="s">
        <v>56</v>
      </c>
      <c r="D64" s="27" t="s">
        <v>48</v>
      </c>
      <c r="E64" s="28">
        <v>9000</v>
      </c>
      <c r="F64" s="30">
        <f t="shared" si="0"/>
        <v>15.692072713577828</v>
      </c>
      <c r="G64" s="40">
        <v>573.53800000000001</v>
      </c>
    </row>
    <row r="65" spans="1:7" x14ac:dyDescent="0.2">
      <c r="A65" s="29">
        <v>44217</v>
      </c>
      <c r="B65" s="25" t="s">
        <v>88</v>
      </c>
      <c r="C65" s="26" t="s">
        <v>55</v>
      </c>
      <c r="D65" s="27" t="s">
        <v>31</v>
      </c>
      <c r="E65" s="28">
        <v>8000</v>
      </c>
      <c r="F65" s="30">
        <f t="shared" si="0"/>
        <v>13.948509078735846</v>
      </c>
      <c r="G65" s="40">
        <v>573.53800000000001</v>
      </c>
    </row>
    <row r="66" spans="1:7" x14ac:dyDescent="0.2">
      <c r="A66" s="29">
        <v>44217</v>
      </c>
      <c r="B66" s="25" t="s">
        <v>88</v>
      </c>
      <c r="C66" s="26" t="s">
        <v>55</v>
      </c>
      <c r="D66" s="27" t="s">
        <v>31</v>
      </c>
      <c r="E66" s="28">
        <v>8000</v>
      </c>
      <c r="F66" s="30">
        <f t="shared" si="0"/>
        <v>13.948509078735846</v>
      </c>
      <c r="G66" s="40">
        <v>573.53800000000001</v>
      </c>
    </row>
    <row r="67" spans="1:7" x14ac:dyDescent="0.2">
      <c r="A67" s="29">
        <v>44217</v>
      </c>
      <c r="B67" s="25" t="s">
        <v>160</v>
      </c>
      <c r="C67" s="26" t="s">
        <v>59</v>
      </c>
      <c r="D67" s="27" t="s">
        <v>48</v>
      </c>
      <c r="E67" s="28">
        <v>48600</v>
      </c>
      <c r="F67" s="30">
        <f t="shared" ref="F67:F130" si="1">E67/G67</f>
        <v>84.737192653320264</v>
      </c>
      <c r="G67" s="40">
        <v>573.53800000000001</v>
      </c>
    </row>
    <row r="68" spans="1:7" x14ac:dyDescent="0.2">
      <c r="A68" s="29">
        <v>44218</v>
      </c>
      <c r="B68" s="25" t="s">
        <v>161</v>
      </c>
      <c r="C68" s="26" t="s">
        <v>49</v>
      </c>
      <c r="D68" s="27" t="s">
        <v>52</v>
      </c>
      <c r="E68" s="28">
        <v>15000</v>
      </c>
      <c r="F68" s="30">
        <f t="shared" si="1"/>
        <v>26.153454522629712</v>
      </c>
      <c r="G68" s="40">
        <v>573.53800000000001</v>
      </c>
    </row>
    <row r="69" spans="1:7" x14ac:dyDescent="0.2">
      <c r="A69" s="29">
        <v>44218</v>
      </c>
      <c r="B69" s="25" t="s">
        <v>162</v>
      </c>
      <c r="C69" s="26" t="s">
        <v>145</v>
      </c>
      <c r="D69" s="27" t="s">
        <v>48</v>
      </c>
      <c r="E69" s="28">
        <v>7000</v>
      </c>
      <c r="F69" s="30">
        <f t="shared" si="1"/>
        <v>12.204945443893866</v>
      </c>
      <c r="G69" s="40">
        <v>573.53800000000001</v>
      </c>
    </row>
    <row r="70" spans="1:7" x14ac:dyDescent="0.2">
      <c r="A70" s="29">
        <v>44218</v>
      </c>
      <c r="B70" s="25" t="s">
        <v>163</v>
      </c>
      <c r="C70" s="26" t="s">
        <v>51</v>
      </c>
      <c r="D70" s="27" t="s">
        <v>31</v>
      </c>
      <c r="E70" s="28">
        <v>5000</v>
      </c>
      <c r="F70" s="30">
        <f t="shared" si="1"/>
        <v>8.7178181742099046</v>
      </c>
      <c r="G70" s="40">
        <v>573.53800000000001</v>
      </c>
    </row>
    <row r="71" spans="1:7" x14ac:dyDescent="0.2">
      <c r="A71" s="29">
        <v>44219</v>
      </c>
      <c r="B71" s="25" t="s">
        <v>139</v>
      </c>
      <c r="C71" s="26" t="s">
        <v>55</v>
      </c>
      <c r="D71" s="27" t="s">
        <v>42</v>
      </c>
      <c r="E71" s="28">
        <v>138000</v>
      </c>
      <c r="F71" s="30">
        <f t="shared" si="1"/>
        <v>240.61178160819335</v>
      </c>
      <c r="G71" s="40">
        <v>573.53800000000001</v>
      </c>
    </row>
    <row r="72" spans="1:7" x14ac:dyDescent="0.2">
      <c r="A72" s="29">
        <v>44219</v>
      </c>
      <c r="B72" s="25" t="s">
        <v>164</v>
      </c>
      <c r="C72" s="26" t="s">
        <v>54</v>
      </c>
      <c r="D72" s="27" t="s">
        <v>42</v>
      </c>
      <c r="E72" s="28">
        <v>56000</v>
      </c>
      <c r="F72" s="30">
        <f t="shared" si="1"/>
        <v>97.639563551150928</v>
      </c>
      <c r="G72" s="40">
        <v>573.53800000000001</v>
      </c>
    </row>
    <row r="73" spans="1:7" x14ac:dyDescent="0.2">
      <c r="A73" s="29">
        <v>44219</v>
      </c>
      <c r="B73" s="25" t="s">
        <v>165</v>
      </c>
      <c r="C73" s="26" t="s">
        <v>47</v>
      </c>
      <c r="D73" s="27" t="s">
        <v>42</v>
      </c>
      <c r="E73" s="28">
        <v>31450</v>
      </c>
      <c r="F73" s="30">
        <f t="shared" si="1"/>
        <v>54.835076315780299</v>
      </c>
      <c r="G73" s="40">
        <v>573.53800000000001</v>
      </c>
    </row>
    <row r="74" spans="1:7" x14ac:dyDescent="0.2">
      <c r="A74" s="29">
        <v>44220</v>
      </c>
      <c r="B74" s="25" t="s">
        <v>166</v>
      </c>
      <c r="C74" s="26" t="s">
        <v>28</v>
      </c>
      <c r="D74" s="27" t="s">
        <v>42</v>
      </c>
      <c r="E74" s="28">
        <v>335000</v>
      </c>
      <c r="F74" s="30">
        <f t="shared" si="1"/>
        <v>584.09381767206355</v>
      </c>
      <c r="G74" s="40">
        <v>573.53800000000001</v>
      </c>
    </row>
    <row r="75" spans="1:7" x14ac:dyDescent="0.2">
      <c r="A75" s="29">
        <v>44220</v>
      </c>
      <c r="B75" s="25" t="s">
        <v>167</v>
      </c>
      <c r="C75" s="26" t="s">
        <v>51</v>
      </c>
      <c r="D75" s="27" t="s">
        <v>42</v>
      </c>
      <c r="E75" s="28">
        <v>5000</v>
      </c>
      <c r="F75" s="30">
        <f t="shared" si="1"/>
        <v>8.7178181742099046</v>
      </c>
      <c r="G75" s="40">
        <v>573.53800000000001</v>
      </c>
    </row>
    <row r="76" spans="1:7" x14ac:dyDescent="0.2">
      <c r="A76" s="29">
        <v>44220</v>
      </c>
      <c r="B76" s="25" t="s">
        <v>168</v>
      </c>
      <c r="C76" s="26" t="s">
        <v>28</v>
      </c>
      <c r="D76" s="27" t="s">
        <v>42</v>
      </c>
      <c r="E76" s="28">
        <v>105000</v>
      </c>
      <c r="F76" s="30">
        <f t="shared" si="1"/>
        <v>183.07418165840798</v>
      </c>
      <c r="G76" s="40">
        <v>573.53800000000001</v>
      </c>
    </row>
    <row r="77" spans="1:7" x14ac:dyDescent="0.2">
      <c r="A77" s="29">
        <v>44220</v>
      </c>
      <c r="B77" s="25" t="s">
        <v>88</v>
      </c>
      <c r="C77" s="26" t="s">
        <v>55</v>
      </c>
      <c r="D77" s="27" t="s">
        <v>42</v>
      </c>
      <c r="E77" s="28">
        <v>28000</v>
      </c>
      <c r="F77" s="30">
        <f t="shared" si="1"/>
        <v>48.819781775575464</v>
      </c>
      <c r="G77" s="40">
        <v>573.53800000000001</v>
      </c>
    </row>
    <row r="78" spans="1:7" x14ac:dyDescent="0.2">
      <c r="A78" s="29">
        <v>44220</v>
      </c>
      <c r="B78" s="25" t="s">
        <v>88</v>
      </c>
      <c r="C78" s="26" t="s">
        <v>55</v>
      </c>
      <c r="D78" s="27" t="s">
        <v>42</v>
      </c>
      <c r="E78" s="28">
        <v>28000</v>
      </c>
      <c r="F78" s="30">
        <f t="shared" si="1"/>
        <v>48.819781775575464</v>
      </c>
      <c r="G78" s="40">
        <v>573.53800000000001</v>
      </c>
    </row>
    <row r="79" spans="1:7" x14ac:dyDescent="0.2">
      <c r="A79" s="29">
        <v>44220</v>
      </c>
      <c r="B79" s="25" t="s">
        <v>88</v>
      </c>
      <c r="C79" s="26" t="s">
        <v>55</v>
      </c>
      <c r="D79" s="27" t="s">
        <v>42</v>
      </c>
      <c r="E79" s="28">
        <v>16000</v>
      </c>
      <c r="F79" s="30">
        <f t="shared" si="1"/>
        <v>27.897018157471692</v>
      </c>
      <c r="G79" s="40">
        <v>573.53800000000001</v>
      </c>
    </row>
    <row r="80" spans="1:7" x14ac:dyDescent="0.2">
      <c r="A80" s="29">
        <v>44220</v>
      </c>
      <c r="B80" s="25" t="s">
        <v>164</v>
      </c>
      <c r="C80" s="26" t="s">
        <v>54</v>
      </c>
      <c r="D80" s="27" t="s">
        <v>42</v>
      </c>
      <c r="E80" s="28">
        <v>56000</v>
      </c>
      <c r="F80" s="30">
        <f t="shared" si="1"/>
        <v>97.639563551150928</v>
      </c>
      <c r="G80" s="40">
        <v>573.53800000000001</v>
      </c>
    </row>
    <row r="81" spans="1:7" x14ac:dyDescent="0.2">
      <c r="A81" s="29">
        <v>44220</v>
      </c>
      <c r="B81" s="25" t="s">
        <v>169</v>
      </c>
      <c r="C81" s="26" t="s">
        <v>54</v>
      </c>
      <c r="D81" s="27" t="s">
        <v>42</v>
      </c>
      <c r="E81" s="28">
        <v>50000</v>
      </c>
      <c r="F81" s="30">
        <f t="shared" si="1"/>
        <v>87.178181742099042</v>
      </c>
      <c r="G81" s="40">
        <v>573.53800000000001</v>
      </c>
    </row>
    <row r="82" spans="1:7" x14ac:dyDescent="0.2">
      <c r="A82" s="29">
        <v>44220</v>
      </c>
      <c r="B82" s="25" t="s">
        <v>170</v>
      </c>
      <c r="C82" s="26" t="s">
        <v>28</v>
      </c>
      <c r="D82" s="27" t="s">
        <v>42</v>
      </c>
      <c r="E82" s="28">
        <v>4500</v>
      </c>
      <c r="F82" s="30">
        <f t="shared" si="1"/>
        <v>7.8460363567889138</v>
      </c>
      <c r="G82" s="40">
        <v>573.53800000000001</v>
      </c>
    </row>
    <row r="83" spans="1:7" x14ac:dyDescent="0.2">
      <c r="A83" s="29">
        <v>44220</v>
      </c>
      <c r="B83" s="25" t="s">
        <v>171</v>
      </c>
      <c r="C83" s="26" t="s">
        <v>28</v>
      </c>
      <c r="D83" s="27" t="s">
        <v>42</v>
      </c>
      <c r="E83" s="28">
        <v>240000</v>
      </c>
      <c r="F83" s="30">
        <f t="shared" si="1"/>
        <v>418.45527236207539</v>
      </c>
      <c r="G83" s="40">
        <v>573.53800000000001</v>
      </c>
    </row>
    <row r="84" spans="1:7" x14ac:dyDescent="0.2">
      <c r="A84" s="29">
        <v>44221</v>
      </c>
      <c r="B84" s="25" t="s">
        <v>164</v>
      </c>
      <c r="C84" s="26" t="s">
        <v>54</v>
      </c>
      <c r="D84" s="27" t="s">
        <v>42</v>
      </c>
      <c r="E84" s="28">
        <v>42000</v>
      </c>
      <c r="F84" s="30">
        <f t="shared" si="1"/>
        <v>73.229672663363189</v>
      </c>
      <c r="G84" s="40">
        <v>573.53800000000001</v>
      </c>
    </row>
    <row r="85" spans="1:7" x14ac:dyDescent="0.2">
      <c r="A85" s="29">
        <v>44221</v>
      </c>
      <c r="B85" s="25" t="s">
        <v>88</v>
      </c>
      <c r="C85" s="26" t="s">
        <v>55</v>
      </c>
      <c r="D85" s="27" t="s">
        <v>42</v>
      </c>
      <c r="E85" s="28">
        <v>8000</v>
      </c>
      <c r="F85" s="30">
        <f t="shared" si="1"/>
        <v>13.948509078735846</v>
      </c>
      <c r="G85" s="40">
        <v>573.53800000000001</v>
      </c>
    </row>
    <row r="86" spans="1:7" x14ac:dyDescent="0.2">
      <c r="A86" s="29">
        <v>44221</v>
      </c>
      <c r="B86" s="25" t="s">
        <v>142</v>
      </c>
      <c r="C86" s="26" t="s">
        <v>28</v>
      </c>
      <c r="D86" s="27" t="s">
        <v>42</v>
      </c>
      <c r="E86" s="28">
        <v>58500</v>
      </c>
      <c r="F86" s="30">
        <f t="shared" si="1"/>
        <v>101.99847263825588</v>
      </c>
      <c r="G86" s="40">
        <v>573.53800000000001</v>
      </c>
    </row>
    <row r="87" spans="1:7" x14ac:dyDescent="0.2">
      <c r="A87" s="29">
        <v>44221</v>
      </c>
      <c r="B87" s="25" t="s">
        <v>172</v>
      </c>
      <c r="C87" s="26" t="s">
        <v>28</v>
      </c>
      <c r="D87" s="27" t="s">
        <v>42</v>
      </c>
      <c r="E87" s="28">
        <v>13500</v>
      </c>
      <c r="F87" s="30">
        <f t="shared" si="1"/>
        <v>23.53810907036674</v>
      </c>
      <c r="G87" s="40">
        <v>573.53800000000001</v>
      </c>
    </row>
    <row r="88" spans="1:7" x14ac:dyDescent="0.2">
      <c r="A88" s="29">
        <v>44221</v>
      </c>
      <c r="B88" s="25" t="s">
        <v>88</v>
      </c>
      <c r="C88" s="26" t="s">
        <v>55</v>
      </c>
      <c r="D88" s="27" t="s">
        <v>42</v>
      </c>
      <c r="E88" s="28">
        <v>27000</v>
      </c>
      <c r="F88" s="30">
        <f t="shared" si="1"/>
        <v>47.076218140733481</v>
      </c>
      <c r="G88" s="40">
        <v>573.53800000000001</v>
      </c>
    </row>
    <row r="89" spans="1:7" x14ac:dyDescent="0.2">
      <c r="A89" s="29">
        <v>44221</v>
      </c>
      <c r="B89" s="25" t="s">
        <v>142</v>
      </c>
      <c r="C89" s="26" t="s">
        <v>28</v>
      </c>
      <c r="D89" s="27" t="s">
        <v>42</v>
      </c>
      <c r="E89" s="28">
        <v>30000</v>
      </c>
      <c r="F89" s="30">
        <f t="shared" si="1"/>
        <v>52.306909045259424</v>
      </c>
      <c r="G89" s="40">
        <v>573.53800000000001</v>
      </c>
    </row>
    <row r="90" spans="1:7" x14ac:dyDescent="0.2">
      <c r="A90" s="29">
        <v>44221</v>
      </c>
      <c r="B90" s="25" t="s">
        <v>29</v>
      </c>
      <c r="C90" s="26" t="s">
        <v>56</v>
      </c>
      <c r="D90" s="27" t="s">
        <v>42</v>
      </c>
      <c r="E90" s="28">
        <v>9000</v>
      </c>
      <c r="F90" s="30">
        <f t="shared" si="1"/>
        <v>15.692072713577828</v>
      </c>
      <c r="G90" s="40">
        <v>573.53800000000001</v>
      </c>
    </row>
    <row r="91" spans="1:7" x14ac:dyDescent="0.2">
      <c r="A91" s="29">
        <v>44221</v>
      </c>
      <c r="B91" s="25" t="s">
        <v>119</v>
      </c>
      <c r="C91" s="26" t="s">
        <v>51</v>
      </c>
      <c r="D91" s="27" t="s">
        <v>48</v>
      </c>
      <c r="E91" s="28">
        <v>24000</v>
      </c>
      <c r="F91" s="30">
        <f t="shared" si="1"/>
        <v>41.845527236207538</v>
      </c>
      <c r="G91" s="40">
        <v>573.53800000000001</v>
      </c>
    </row>
    <row r="92" spans="1:7" x14ac:dyDescent="0.2">
      <c r="A92" s="29">
        <v>44221</v>
      </c>
      <c r="B92" s="25" t="s">
        <v>173</v>
      </c>
      <c r="C92" s="26" t="s">
        <v>51</v>
      </c>
      <c r="D92" s="27" t="s">
        <v>42</v>
      </c>
      <c r="E92" s="28">
        <v>106000</v>
      </c>
      <c r="F92" s="30">
        <f t="shared" si="1"/>
        <v>184.81774529324997</v>
      </c>
      <c r="G92" s="40">
        <v>573.53800000000001</v>
      </c>
    </row>
    <row r="93" spans="1:7" x14ac:dyDescent="0.2">
      <c r="A93" s="29">
        <v>44221</v>
      </c>
      <c r="B93" s="25" t="s">
        <v>35</v>
      </c>
      <c r="C93" s="26" t="s">
        <v>55</v>
      </c>
      <c r="D93" s="27" t="s">
        <v>42</v>
      </c>
      <c r="E93" s="28">
        <v>8000</v>
      </c>
      <c r="F93" s="30">
        <f t="shared" si="1"/>
        <v>13.948509078735846</v>
      </c>
      <c r="G93" s="40">
        <v>573.53800000000001</v>
      </c>
    </row>
    <row r="94" spans="1:7" x14ac:dyDescent="0.2">
      <c r="A94" s="29">
        <v>44221</v>
      </c>
      <c r="B94" s="25" t="s">
        <v>88</v>
      </c>
      <c r="C94" s="26" t="s">
        <v>55</v>
      </c>
      <c r="D94" s="27" t="s">
        <v>42</v>
      </c>
      <c r="E94" s="28">
        <v>8000</v>
      </c>
      <c r="F94" s="30">
        <f t="shared" si="1"/>
        <v>13.948509078735846</v>
      </c>
      <c r="G94" s="40">
        <v>573.53800000000001</v>
      </c>
    </row>
    <row r="95" spans="1:7" x14ac:dyDescent="0.2">
      <c r="A95" s="29">
        <v>44221</v>
      </c>
      <c r="B95" s="25" t="s">
        <v>142</v>
      </c>
      <c r="C95" s="26" t="s">
        <v>28</v>
      </c>
      <c r="D95" s="27" t="s">
        <v>42</v>
      </c>
      <c r="E95" s="28">
        <v>35000</v>
      </c>
      <c r="F95" s="30">
        <f t="shared" si="1"/>
        <v>61.024727219469327</v>
      </c>
      <c r="G95" s="40">
        <v>573.53800000000001</v>
      </c>
    </row>
    <row r="96" spans="1:7" x14ac:dyDescent="0.2">
      <c r="A96" s="29">
        <v>44222</v>
      </c>
      <c r="B96" s="25" t="s">
        <v>104</v>
      </c>
      <c r="C96" s="26" t="s">
        <v>56</v>
      </c>
      <c r="D96" s="27" t="s">
        <v>42</v>
      </c>
      <c r="E96" s="28">
        <v>3000</v>
      </c>
      <c r="F96" s="30">
        <f t="shared" si="1"/>
        <v>5.2306909045259422</v>
      </c>
      <c r="G96" s="40">
        <v>573.53800000000001</v>
      </c>
    </row>
    <row r="97" spans="1:7" x14ac:dyDescent="0.2">
      <c r="A97" s="29">
        <v>44222</v>
      </c>
      <c r="B97" s="25" t="s">
        <v>174</v>
      </c>
      <c r="C97" s="26" t="s">
        <v>175</v>
      </c>
      <c r="D97" s="27" t="s">
        <v>42</v>
      </c>
      <c r="E97" s="28">
        <v>3000</v>
      </c>
      <c r="F97" s="30">
        <f t="shared" si="1"/>
        <v>5.2306909045259422</v>
      </c>
      <c r="G97" s="40">
        <v>573.53800000000001</v>
      </c>
    </row>
    <row r="98" spans="1:7" x14ac:dyDescent="0.2">
      <c r="A98" s="29">
        <v>44222</v>
      </c>
      <c r="B98" s="25" t="s">
        <v>176</v>
      </c>
      <c r="C98" s="26" t="s">
        <v>53</v>
      </c>
      <c r="D98" s="27" t="s">
        <v>48</v>
      </c>
      <c r="E98" s="28">
        <v>50000</v>
      </c>
      <c r="F98" s="30">
        <f t="shared" si="1"/>
        <v>87.178181742099042</v>
      </c>
      <c r="G98" s="40">
        <v>573.53800000000001</v>
      </c>
    </row>
    <row r="99" spans="1:7" x14ac:dyDescent="0.2">
      <c r="A99" s="29">
        <v>44222</v>
      </c>
      <c r="B99" s="25" t="s">
        <v>177</v>
      </c>
      <c r="C99" s="26" t="s">
        <v>55</v>
      </c>
      <c r="D99" s="27" t="s">
        <v>42</v>
      </c>
      <c r="E99" s="28">
        <v>60000</v>
      </c>
      <c r="F99" s="30">
        <f t="shared" si="1"/>
        <v>104.61381809051885</v>
      </c>
      <c r="G99" s="40">
        <v>573.53800000000001</v>
      </c>
    </row>
    <row r="100" spans="1:7" x14ac:dyDescent="0.2">
      <c r="A100" s="29">
        <v>44222</v>
      </c>
      <c r="B100" s="25" t="s">
        <v>88</v>
      </c>
      <c r="C100" s="26" t="s">
        <v>55</v>
      </c>
      <c r="D100" s="27" t="s">
        <v>42</v>
      </c>
      <c r="E100" s="28">
        <v>20000</v>
      </c>
      <c r="F100" s="30">
        <f t="shared" si="1"/>
        <v>34.871272696839618</v>
      </c>
      <c r="G100" s="40">
        <v>573.53800000000001</v>
      </c>
    </row>
    <row r="101" spans="1:7" x14ac:dyDescent="0.2">
      <c r="A101" s="29">
        <v>44222</v>
      </c>
      <c r="B101" s="25" t="s">
        <v>178</v>
      </c>
      <c r="C101" s="26" t="s">
        <v>51</v>
      </c>
      <c r="D101" s="27" t="s">
        <v>42</v>
      </c>
      <c r="E101" s="28">
        <v>20000</v>
      </c>
      <c r="F101" s="30">
        <f t="shared" si="1"/>
        <v>34.871272696839618</v>
      </c>
      <c r="G101" s="40">
        <v>573.53800000000001</v>
      </c>
    </row>
    <row r="102" spans="1:7" x14ac:dyDescent="0.2">
      <c r="A102" s="29">
        <v>44222</v>
      </c>
      <c r="B102" s="25" t="s">
        <v>142</v>
      </c>
      <c r="C102" s="26" t="s">
        <v>28</v>
      </c>
      <c r="D102" s="27" t="s">
        <v>42</v>
      </c>
      <c r="E102" s="28">
        <v>40000</v>
      </c>
      <c r="F102" s="30">
        <f t="shared" si="1"/>
        <v>69.742545393679237</v>
      </c>
      <c r="G102" s="40">
        <v>573.53800000000001</v>
      </c>
    </row>
    <row r="103" spans="1:7" x14ac:dyDescent="0.2">
      <c r="A103" s="29">
        <v>44222</v>
      </c>
      <c r="B103" s="25" t="s">
        <v>88</v>
      </c>
      <c r="C103" s="26" t="s">
        <v>55</v>
      </c>
      <c r="D103" s="27" t="s">
        <v>42</v>
      </c>
      <c r="E103" s="28">
        <v>15000</v>
      </c>
      <c r="F103" s="30">
        <f t="shared" si="1"/>
        <v>26.153454522629712</v>
      </c>
      <c r="G103" s="40">
        <v>573.53800000000001</v>
      </c>
    </row>
    <row r="104" spans="1:7" x14ac:dyDescent="0.2">
      <c r="A104" s="29">
        <v>44223</v>
      </c>
      <c r="B104" s="25" t="s">
        <v>179</v>
      </c>
      <c r="C104" s="26" t="s">
        <v>180</v>
      </c>
      <c r="D104" s="27" t="s">
        <v>42</v>
      </c>
      <c r="E104" s="28">
        <v>290000</v>
      </c>
      <c r="F104" s="30">
        <f t="shared" si="1"/>
        <v>505.6334541041744</v>
      </c>
      <c r="G104" s="40">
        <v>573.53800000000001</v>
      </c>
    </row>
    <row r="105" spans="1:7" x14ac:dyDescent="0.2">
      <c r="A105" s="29">
        <v>44223</v>
      </c>
      <c r="B105" s="25" t="s">
        <v>181</v>
      </c>
      <c r="C105" s="26" t="s">
        <v>180</v>
      </c>
      <c r="D105" s="27" t="s">
        <v>42</v>
      </c>
      <c r="E105" s="28">
        <v>90000</v>
      </c>
      <c r="F105" s="30">
        <f t="shared" si="1"/>
        <v>156.92072713577826</v>
      </c>
      <c r="G105" s="40">
        <v>573.53800000000001</v>
      </c>
    </row>
    <row r="106" spans="1:7" x14ac:dyDescent="0.2">
      <c r="A106" s="29">
        <v>44223</v>
      </c>
      <c r="B106" s="25" t="s">
        <v>174</v>
      </c>
      <c r="C106" s="26" t="s">
        <v>175</v>
      </c>
      <c r="D106" s="27" t="s">
        <v>42</v>
      </c>
      <c r="E106" s="28">
        <v>5800</v>
      </c>
      <c r="F106" s="30">
        <f t="shared" si="1"/>
        <v>10.112669082083489</v>
      </c>
      <c r="G106" s="40">
        <v>573.53800000000001</v>
      </c>
    </row>
    <row r="107" spans="1:7" x14ac:dyDescent="0.2">
      <c r="A107" s="29">
        <v>44223</v>
      </c>
      <c r="B107" s="25" t="s">
        <v>177</v>
      </c>
      <c r="C107" s="26" t="s">
        <v>55</v>
      </c>
      <c r="D107" s="27" t="s">
        <v>42</v>
      </c>
      <c r="E107" s="28">
        <v>36000</v>
      </c>
      <c r="F107" s="30">
        <f t="shared" si="1"/>
        <v>62.76829085431131</v>
      </c>
      <c r="G107" s="40">
        <v>573.53800000000001</v>
      </c>
    </row>
    <row r="108" spans="1:7" x14ac:dyDescent="0.2">
      <c r="A108" s="29">
        <v>44223</v>
      </c>
      <c r="B108" s="25" t="s">
        <v>142</v>
      </c>
      <c r="C108" s="26" t="s">
        <v>28</v>
      </c>
      <c r="D108" s="27" t="s">
        <v>42</v>
      </c>
      <c r="E108" s="28">
        <v>40000</v>
      </c>
      <c r="F108" s="30">
        <f t="shared" si="1"/>
        <v>69.742545393679237</v>
      </c>
      <c r="G108" s="40">
        <v>573.53800000000001</v>
      </c>
    </row>
    <row r="109" spans="1:7" x14ac:dyDescent="0.2">
      <c r="A109" s="29">
        <v>44223</v>
      </c>
      <c r="B109" s="25" t="s">
        <v>182</v>
      </c>
      <c r="C109" s="26" t="s">
        <v>28</v>
      </c>
      <c r="D109" s="27" t="s">
        <v>42</v>
      </c>
      <c r="E109" s="28">
        <v>3500</v>
      </c>
      <c r="F109" s="30">
        <f t="shared" si="1"/>
        <v>6.102472721946933</v>
      </c>
      <c r="G109" s="40">
        <v>573.53800000000001</v>
      </c>
    </row>
    <row r="110" spans="1:7" x14ac:dyDescent="0.2">
      <c r="A110" s="29">
        <v>44223</v>
      </c>
      <c r="B110" s="25" t="s">
        <v>183</v>
      </c>
      <c r="C110" s="26" t="s">
        <v>49</v>
      </c>
      <c r="D110" s="27" t="s">
        <v>50</v>
      </c>
      <c r="E110" s="28">
        <v>1800</v>
      </c>
      <c r="F110" s="30">
        <f t="shared" si="1"/>
        <v>3.1384145427155654</v>
      </c>
      <c r="G110" s="40">
        <v>573.53800000000001</v>
      </c>
    </row>
    <row r="111" spans="1:7" x14ac:dyDescent="0.2">
      <c r="A111" s="29">
        <v>44223</v>
      </c>
      <c r="B111" s="25" t="s">
        <v>184</v>
      </c>
      <c r="C111" s="26" t="s">
        <v>54</v>
      </c>
      <c r="D111" s="27" t="s">
        <v>48</v>
      </c>
      <c r="E111" s="28">
        <v>38000</v>
      </c>
      <c r="F111" s="30">
        <f t="shared" si="1"/>
        <v>66.25541812399527</v>
      </c>
      <c r="G111" s="40">
        <v>573.53800000000001</v>
      </c>
    </row>
    <row r="112" spans="1:7" x14ac:dyDescent="0.2">
      <c r="A112" s="29">
        <v>44224</v>
      </c>
      <c r="B112" s="25" t="s">
        <v>185</v>
      </c>
      <c r="C112" s="26" t="s">
        <v>53</v>
      </c>
      <c r="D112" s="27" t="s">
        <v>48</v>
      </c>
      <c r="E112" s="28">
        <v>32505</v>
      </c>
      <c r="F112" s="30">
        <f t="shared" si="1"/>
        <v>56.674535950538584</v>
      </c>
      <c r="G112" s="40">
        <v>573.53800000000001</v>
      </c>
    </row>
    <row r="113" spans="1:7" x14ac:dyDescent="0.2">
      <c r="A113" s="29">
        <v>44224</v>
      </c>
      <c r="B113" s="25" t="s">
        <v>4</v>
      </c>
      <c r="C113" s="26" t="s">
        <v>60</v>
      </c>
      <c r="D113" s="27" t="s">
        <v>48</v>
      </c>
      <c r="E113" s="28">
        <v>11700</v>
      </c>
      <c r="F113" s="30">
        <f t="shared" si="1"/>
        <v>20.399694527651175</v>
      </c>
      <c r="G113" s="40">
        <v>573.53800000000001</v>
      </c>
    </row>
    <row r="114" spans="1:7" x14ac:dyDescent="0.2">
      <c r="A114" s="29">
        <v>44224</v>
      </c>
      <c r="B114" s="25" t="s">
        <v>154</v>
      </c>
      <c r="C114" s="26" t="s">
        <v>60</v>
      </c>
      <c r="D114" s="27" t="s">
        <v>48</v>
      </c>
      <c r="E114" s="28">
        <v>1000</v>
      </c>
      <c r="F114" s="30">
        <f t="shared" si="1"/>
        <v>1.7435636348419807</v>
      </c>
      <c r="G114" s="40">
        <v>573.53800000000001</v>
      </c>
    </row>
    <row r="115" spans="1:7" x14ac:dyDescent="0.2">
      <c r="A115" s="29">
        <v>44224</v>
      </c>
      <c r="B115" s="25" t="s">
        <v>175</v>
      </c>
      <c r="C115" s="26" t="s">
        <v>175</v>
      </c>
      <c r="D115" s="27" t="s">
        <v>42</v>
      </c>
      <c r="E115" s="28">
        <v>4400</v>
      </c>
      <c r="F115" s="30">
        <f t="shared" si="1"/>
        <v>7.6716799933047151</v>
      </c>
      <c r="G115" s="40">
        <v>573.53800000000001</v>
      </c>
    </row>
    <row r="116" spans="1:7" x14ac:dyDescent="0.2">
      <c r="A116" s="29">
        <v>44224</v>
      </c>
      <c r="B116" s="25" t="s">
        <v>29</v>
      </c>
      <c r="C116" s="26" t="s">
        <v>56</v>
      </c>
      <c r="D116" s="27" t="s">
        <v>42</v>
      </c>
      <c r="E116" s="28">
        <v>7500</v>
      </c>
      <c r="F116" s="30">
        <f t="shared" si="1"/>
        <v>13.076727261314856</v>
      </c>
      <c r="G116" s="40">
        <v>573.53800000000001</v>
      </c>
    </row>
    <row r="117" spans="1:7" x14ac:dyDescent="0.2">
      <c r="A117" s="29">
        <v>44224</v>
      </c>
      <c r="B117" s="25" t="s">
        <v>177</v>
      </c>
      <c r="C117" s="26" t="s">
        <v>55</v>
      </c>
      <c r="D117" s="27" t="s">
        <v>42</v>
      </c>
      <c r="E117" s="28">
        <v>35000</v>
      </c>
      <c r="F117" s="30">
        <f t="shared" si="1"/>
        <v>61.024727219469327</v>
      </c>
      <c r="G117" s="40">
        <v>573.53800000000001</v>
      </c>
    </row>
    <row r="118" spans="1:7" x14ac:dyDescent="0.2">
      <c r="A118" s="29">
        <v>44224</v>
      </c>
      <c r="B118" s="25" t="s">
        <v>88</v>
      </c>
      <c r="C118" s="26" t="s">
        <v>55</v>
      </c>
      <c r="D118" s="27" t="s">
        <v>42</v>
      </c>
      <c r="E118" s="28">
        <v>8000</v>
      </c>
      <c r="F118" s="30">
        <f t="shared" si="1"/>
        <v>13.948509078735846</v>
      </c>
      <c r="G118" s="40">
        <v>573.53800000000001</v>
      </c>
    </row>
    <row r="119" spans="1:7" x14ac:dyDescent="0.2">
      <c r="A119" s="29">
        <v>44224</v>
      </c>
      <c r="B119" s="25" t="s">
        <v>186</v>
      </c>
      <c r="C119" s="26" t="s">
        <v>47</v>
      </c>
      <c r="D119" s="27" t="s">
        <v>48</v>
      </c>
      <c r="E119" s="28">
        <v>9000</v>
      </c>
      <c r="F119" s="30">
        <f t="shared" si="1"/>
        <v>15.692072713577828</v>
      </c>
      <c r="G119" s="40">
        <v>573.53800000000001</v>
      </c>
    </row>
    <row r="120" spans="1:7" x14ac:dyDescent="0.2">
      <c r="A120" s="29">
        <v>44224</v>
      </c>
      <c r="B120" s="25" t="s">
        <v>177</v>
      </c>
      <c r="C120" s="26" t="s">
        <v>55</v>
      </c>
      <c r="D120" s="27" t="s">
        <v>42</v>
      </c>
      <c r="E120" s="28">
        <v>562000</v>
      </c>
      <c r="F120" s="30">
        <f t="shared" si="1"/>
        <v>979.88276278119315</v>
      </c>
      <c r="G120" s="40">
        <v>573.53800000000001</v>
      </c>
    </row>
    <row r="121" spans="1:7" x14ac:dyDescent="0.2">
      <c r="A121" s="29">
        <v>44225</v>
      </c>
      <c r="B121" s="25" t="s">
        <v>88</v>
      </c>
      <c r="C121" s="26" t="s">
        <v>55</v>
      </c>
      <c r="D121" s="27" t="s">
        <v>42</v>
      </c>
      <c r="E121" s="28">
        <v>12000</v>
      </c>
      <c r="F121" s="30">
        <f t="shared" si="1"/>
        <v>20.922763618103769</v>
      </c>
      <c r="G121" s="40">
        <v>573.53800000000001</v>
      </c>
    </row>
    <row r="122" spans="1:7" x14ac:dyDescent="0.2">
      <c r="A122" s="29">
        <v>44225</v>
      </c>
      <c r="B122" s="25" t="s">
        <v>175</v>
      </c>
      <c r="C122" s="26" t="s">
        <v>175</v>
      </c>
      <c r="D122" s="27" t="s">
        <v>42</v>
      </c>
      <c r="E122" s="28">
        <v>1300</v>
      </c>
      <c r="F122" s="30">
        <f t="shared" si="1"/>
        <v>2.266632725294575</v>
      </c>
      <c r="G122" s="40">
        <v>573.53800000000001</v>
      </c>
    </row>
    <row r="123" spans="1:7" x14ac:dyDescent="0.2">
      <c r="A123" s="29">
        <v>44225</v>
      </c>
      <c r="B123" s="25" t="s">
        <v>187</v>
      </c>
      <c r="C123" s="26" t="s">
        <v>47</v>
      </c>
      <c r="D123" s="27" t="s">
        <v>48</v>
      </c>
      <c r="E123" s="28">
        <v>1200</v>
      </c>
      <c r="F123" s="30">
        <f t="shared" si="1"/>
        <v>2.0922763618103768</v>
      </c>
      <c r="G123" s="40">
        <v>573.53800000000001</v>
      </c>
    </row>
    <row r="124" spans="1:7" x14ac:dyDescent="0.2">
      <c r="A124" s="29">
        <v>44225</v>
      </c>
      <c r="B124" s="25" t="s">
        <v>24</v>
      </c>
      <c r="C124" s="26" t="s">
        <v>137</v>
      </c>
      <c r="D124" s="27" t="s">
        <v>48</v>
      </c>
      <c r="E124" s="28">
        <v>900</v>
      </c>
      <c r="F124" s="30">
        <f t="shared" si="1"/>
        <v>1.5692072713577827</v>
      </c>
      <c r="G124" s="40">
        <v>573.53800000000001</v>
      </c>
    </row>
    <row r="125" spans="1:7" x14ac:dyDescent="0.2">
      <c r="A125" s="29">
        <v>44225</v>
      </c>
      <c r="B125" s="25" t="s">
        <v>188</v>
      </c>
      <c r="C125" s="26" t="s">
        <v>180</v>
      </c>
      <c r="D125" s="27" t="s">
        <v>42</v>
      </c>
      <c r="E125" s="28">
        <v>90000</v>
      </c>
      <c r="F125" s="30">
        <f t="shared" si="1"/>
        <v>156.92072713577826</v>
      </c>
      <c r="G125" s="40">
        <v>573.53800000000001</v>
      </c>
    </row>
    <row r="126" spans="1:7" x14ac:dyDescent="0.2">
      <c r="A126" s="29">
        <v>44225</v>
      </c>
      <c r="B126" s="25" t="s">
        <v>184</v>
      </c>
      <c r="C126" s="26" t="s">
        <v>54</v>
      </c>
      <c r="D126" s="27" t="s">
        <v>48</v>
      </c>
      <c r="E126" s="28">
        <v>38000</v>
      </c>
      <c r="F126" s="30">
        <f t="shared" si="1"/>
        <v>66.25541812399527</v>
      </c>
      <c r="G126" s="40">
        <v>573.53800000000001</v>
      </c>
    </row>
    <row r="127" spans="1:7" x14ac:dyDescent="0.2">
      <c r="A127" s="29">
        <v>44225</v>
      </c>
      <c r="B127" s="25" t="s">
        <v>181</v>
      </c>
      <c r="C127" s="26" t="s">
        <v>180</v>
      </c>
      <c r="D127" s="27" t="s">
        <v>42</v>
      </c>
      <c r="E127" s="28">
        <v>140000</v>
      </c>
      <c r="F127" s="30">
        <f t="shared" si="1"/>
        <v>244.09890887787731</v>
      </c>
      <c r="G127" s="40">
        <v>573.53800000000001</v>
      </c>
    </row>
    <row r="128" spans="1:7" x14ac:dyDescent="0.2">
      <c r="A128" s="29">
        <v>44225</v>
      </c>
      <c r="B128" s="25" t="s">
        <v>142</v>
      </c>
      <c r="C128" s="26" t="s">
        <v>28</v>
      </c>
      <c r="D128" s="27" t="s">
        <v>42</v>
      </c>
      <c r="E128" s="28">
        <v>28000</v>
      </c>
      <c r="F128" s="30">
        <f t="shared" si="1"/>
        <v>48.819781775575464</v>
      </c>
      <c r="G128" s="40">
        <v>573.53800000000001</v>
      </c>
    </row>
    <row r="129" spans="1:7" x14ac:dyDescent="0.2">
      <c r="A129" s="29">
        <v>44225</v>
      </c>
      <c r="B129" s="25" t="s">
        <v>86</v>
      </c>
      <c r="C129" s="26" t="s">
        <v>49</v>
      </c>
      <c r="D129" s="27" t="s">
        <v>50</v>
      </c>
      <c r="E129" s="28">
        <v>14300</v>
      </c>
      <c r="F129" s="30">
        <f t="shared" si="1"/>
        <v>24.932959978240326</v>
      </c>
      <c r="G129" s="40">
        <v>573.53800000000001</v>
      </c>
    </row>
    <row r="130" spans="1:7" x14ac:dyDescent="0.2">
      <c r="A130" s="29">
        <v>44226</v>
      </c>
      <c r="B130" s="25" t="s">
        <v>189</v>
      </c>
      <c r="C130" s="26" t="s">
        <v>54</v>
      </c>
      <c r="D130" s="27" t="s">
        <v>48</v>
      </c>
      <c r="E130" s="28">
        <v>15000</v>
      </c>
      <c r="F130" s="30">
        <f t="shared" si="1"/>
        <v>26.153454522629712</v>
      </c>
      <c r="G130" s="40">
        <v>573.53800000000001</v>
      </c>
    </row>
    <row r="131" spans="1:7" x14ac:dyDescent="0.2">
      <c r="A131" s="29">
        <v>44226</v>
      </c>
      <c r="B131" s="25" t="s">
        <v>142</v>
      </c>
      <c r="C131" s="26" t="s">
        <v>28</v>
      </c>
      <c r="D131" s="27" t="s">
        <v>42</v>
      </c>
      <c r="E131" s="28">
        <v>20000</v>
      </c>
      <c r="F131" s="30">
        <f t="shared" ref="F131:F147" si="2">E131/G131</f>
        <v>34.871272696839618</v>
      </c>
      <c r="G131" s="40">
        <v>573.53800000000001</v>
      </c>
    </row>
    <row r="132" spans="1:7" x14ac:dyDescent="0.2">
      <c r="A132" s="29">
        <v>44226</v>
      </c>
      <c r="B132" s="25" t="s">
        <v>190</v>
      </c>
      <c r="C132" s="26" t="s">
        <v>55</v>
      </c>
      <c r="D132" s="27" t="s">
        <v>31</v>
      </c>
      <c r="E132" s="28">
        <v>70000</v>
      </c>
      <c r="F132" s="30">
        <f t="shared" si="2"/>
        <v>122.04945443893865</v>
      </c>
      <c r="G132" s="40">
        <v>573.53800000000001</v>
      </c>
    </row>
    <row r="133" spans="1:7" x14ac:dyDescent="0.2">
      <c r="A133" s="29">
        <v>44226</v>
      </c>
      <c r="B133" s="25" t="s">
        <v>135</v>
      </c>
      <c r="C133" s="26" t="s">
        <v>28</v>
      </c>
      <c r="D133" s="27" t="s">
        <v>42</v>
      </c>
      <c r="E133" s="28">
        <v>15000</v>
      </c>
      <c r="F133" s="30">
        <f t="shared" si="2"/>
        <v>26.153454522629712</v>
      </c>
      <c r="G133" s="40">
        <v>573.53800000000001</v>
      </c>
    </row>
    <row r="134" spans="1:7" x14ac:dyDescent="0.2">
      <c r="A134" s="29">
        <v>44226</v>
      </c>
      <c r="B134" s="25" t="s">
        <v>88</v>
      </c>
      <c r="C134" s="26" t="s">
        <v>55</v>
      </c>
      <c r="D134" s="27" t="s">
        <v>31</v>
      </c>
      <c r="E134" s="28">
        <v>20000</v>
      </c>
      <c r="F134" s="30">
        <f t="shared" si="2"/>
        <v>34.871272696839618</v>
      </c>
      <c r="G134" s="40">
        <v>573.53800000000001</v>
      </c>
    </row>
    <row r="135" spans="1:7" x14ac:dyDescent="0.2">
      <c r="A135" s="29">
        <v>44226</v>
      </c>
      <c r="B135" s="25" t="s">
        <v>191</v>
      </c>
      <c r="C135" s="26" t="s">
        <v>54</v>
      </c>
      <c r="D135" s="27" t="s">
        <v>48</v>
      </c>
      <c r="E135" s="28">
        <v>50000</v>
      </c>
      <c r="F135" s="30">
        <f t="shared" si="2"/>
        <v>87.178181742099042</v>
      </c>
      <c r="G135" s="40">
        <v>573.53800000000001</v>
      </c>
    </row>
    <row r="136" spans="1:7" x14ac:dyDescent="0.2">
      <c r="A136" s="29">
        <v>44227</v>
      </c>
      <c r="B136" s="25" t="s">
        <v>192</v>
      </c>
      <c r="C136" s="26" t="s">
        <v>28</v>
      </c>
      <c r="D136" s="27" t="s">
        <v>17</v>
      </c>
      <c r="E136" s="28">
        <v>52500</v>
      </c>
      <c r="F136" s="30">
        <f t="shared" si="2"/>
        <v>91.53709082920399</v>
      </c>
      <c r="G136" s="40">
        <v>573.53800000000001</v>
      </c>
    </row>
    <row r="137" spans="1:7" x14ac:dyDescent="0.2">
      <c r="A137" s="29">
        <v>44227</v>
      </c>
      <c r="B137" s="25" t="s">
        <v>192</v>
      </c>
      <c r="C137" s="26" t="s">
        <v>28</v>
      </c>
      <c r="D137" s="27" t="s">
        <v>17</v>
      </c>
      <c r="E137" s="28">
        <v>42000</v>
      </c>
      <c r="F137" s="30">
        <f t="shared" si="2"/>
        <v>73.229672663363189</v>
      </c>
      <c r="G137" s="40">
        <v>573.53800000000001</v>
      </c>
    </row>
    <row r="138" spans="1:7" x14ac:dyDescent="0.2">
      <c r="A138" s="29">
        <v>44227</v>
      </c>
      <c r="B138" s="25" t="s">
        <v>192</v>
      </c>
      <c r="C138" s="26" t="s">
        <v>28</v>
      </c>
      <c r="D138" s="27" t="s">
        <v>17</v>
      </c>
      <c r="E138" s="28">
        <v>88500</v>
      </c>
      <c r="F138" s="30">
        <f t="shared" si="2"/>
        <v>154.30538168351529</v>
      </c>
      <c r="G138" s="40">
        <v>573.53800000000001</v>
      </c>
    </row>
    <row r="139" spans="1:7" x14ac:dyDescent="0.2">
      <c r="A139" s="29">
        <v>44227</v>
      </c>
      <c r="B139" s="25" t="s">
        <v>192</v>
      </c>
      <c r="C139" s="26" t="s">
        <v>28</v>
      </c>
      <c r="D139" s="27" t="s">
        <v>17</v>
      </c>
      <c r="E139" s="28">
        <v>15500</v>
      </c>
      <c r="F139" s="30">
        <f t="shared" si="2"/>
        <v>27.025236340050704</v>
      </c>
      <c r="G139" s="40">
        <v>573.53800000000001</v>
      </c>
    </row>
    <row r="140" spans="1:7" x14ac:dyDescent="0.2">
      <c r="A140" s="29">
        <v>44227</v>
      </c>
      <c r="B140" s="25" t="s">
        <v>192</v>
      </c>
      <c r="C140" s="26" t="s">
        <v>28</v>
      </c>
      <c r="D140" s="27" t="s">
        <v>48</v>
      </c>
      <c r="E140" s="28">
        <v>54000</v>
      </c>
      <c r="F140" s="30">
        <f t="shared" si="2"/>
        <v>94.152436281466962</v>
      </c>
      <c r="G140" s="40">
        <v>573.53800000000001</v>
      </c>
    </row>
    <row r="141" spans="1:7" x14ac:dyDescent="0.2">
      <c r="A141" s="29">
        <v>44227</v>
      </c>
      <c r="B141" s="25" t="s">
        <v>192</v>
      </c>
      <c r="C141" s="26" t="s">
        <v>28</v>
      </c>
      <c r="D141" s="27" t="s">
        <v>31</v>
      </c>
      <c r="E141" s="28">
        <v>258500</v>
      </c>
      <c r="F141" s="30">
        <f t="shared" si="2"/>
        <v>450.71119960665203</v>
      </c>
      <c r="G141" s="40">
        <v>573.53800000000001</v>
      </c>
    </row>
    <row r="142" spans="1:7" x14ac:dyDescent="0.2">
      <c r="A142" s="29">
        <v>44227</v>
      </c>
      <c r="B142" s="25" t="s">
        <v>192</v>
      </c>
      <c r="C142" s="26" t="s">
        <v>28</v>
      </c>
      <c r="D142" s="27" t="s">
        <v>31</v>
      </c>
      <c r="E142" s="28">
        <v>193000</v>
      </c>
      <c r="F142" s="30">
        <f t="shared" si="2"/>
        <v>336.50778152450232</v>
      </c>
      <c r="G142" s="40">
        <v>573.53800000000001</v>
      </c>
    </row>
    <row r="143" spans="1:7" x14ac:dyDescent="0.2">
      <c r="A143" s="29">
        <v>44227</v>
      </c>
      <c r="B143" s="25" t="s">
        <v>192</v>
      </c>
      <c r="C143" s="26" t="s">
        <v>28</v>
      </c>
      <c r="D143" s="27" t="s">
        <v>31</v>
      </c>
      <c r="E143" s="28">
        <v>6000</v>
      </c>
      <c r="F143" s="30">
        <f t="shared" si="2"/>
        <v>10.461381809051884</v>
      </c>
      <c r="G143" s="40">
        <v>573.53800000000001</v>
      </c>
    </row>
    <row r="144" spans="1:7" x14ac:dyDescent="0.2">
      <c r="A144" s="29">
        <v>44227</v>
      </c>
      <c r="B144" s="25" t="s">
        <v>192</v>
      </c>
      <c r="C144" s="26" t="s">
        <v>28</v>
      </c>
      <c r="D144" s="27" t="s">
        <v>31</v>
      </c>
      <c r="E144" s="28">
        <v>199500</v>
      </c>
      <c r="F144" s="30">
        <f t="shared" si="2"/>
        <v>347.84094515097519</v>
      </c>
      <c r="G144" s="40">
        <v>573.53800000000001</v>
      </c>
    </row>
    <row r="145" spans="1:7" x14ac:dyDescent="0.2">
      <c r="A145" s="29">
        <v>44227</v>
      </c>
      <c r="B145" s="25" t="s">
        <v>192</v>
      </c>
      <c r="C145" s="26" t="s">
        <v>28</v>
      </c>
      <c r="D145" s="27" t="s">
        <v>31</v>
      </c>
      <c r="E145" s="28">
        <v>120500</v>
      </c>
      <c r="F145" s="30">
        <f t="shared" si="2"/>
        <v>210.09941799845868</v>
      </c>
      <c r="G145" s="40">
        <v>573.53800000000001</v>
      </c>
    </row>
    <row r="146" spans="1:7" x14ac:dyDescent="0.2">
      <c r="A146" s="29">
        <v>44227</v>
      </c>
      <c r="B146" s="25" t="s">
        <v>192</v>
      </c>
      <c r="C146" s="26" t="s">
        <v>28</v>
      </c>
      <c r="D146" s="27" t="s">
        <v>52</v>
      </c>
      <c r="E146" s="28">
        <v>104000</v>
      </c>
      <c r="F146" s="30">
        <f t="shared" si="2"/>
        <v>181.33061802356599</v>
      </c>
      <c r="G146" s="40">
        <v>573.53800000000001</v>
      </c>
    </row>
    <row r="147" spans="1:7" x14ac:dyDescent="0.2">
      <c r="A147" s="29">
        <v>44227</v>
      </c>
      <c r="B147" s="25" t="s">
        <v>193</v>
      </c>
      <c r="C147" s="26" t="s">
        <v>60</v>
      </c>
      <c r="D147" s="27" t="s">
        <v>48</v>
      </c>
      <c r="E147" s="28">
        <v>20475</v>
      </c>
      <c r="F147" s="30">
        <f t="shared" si="2"/>
        <v>35.699465423389555</v>
      </c>
      <c r="G147" s="40">
        <v>573.53800000000001</v>
      </c>
    </row>
    <row r="148" spans="1:7" x14ac:dyDescent="0.2">
      <c r="A148" s="17">
        <v>44228</v>
      </c>
      <c r="B148" s="18" t="s">
        <v>119</v>
      </c>
      <c r="C148" s="19" t="s">
        <v>51</v>
      </c>
      <c r="D148" s="20" t="s">
        <v>48</v>
      </c>
      <c r="E148" s="21">
        <v>44000</v>
      </c>
      <c r="F148" s="22">
        <f>E148/G148</f>
        <v>76.716799933047156</v>
      </c>
      <c r="G148" s="23">
        <v>573.53800000000001</v>
      </c>
    </row>
    <row r="149" spans="1:7" x14ac:dyDescent="0.2">
      <c r="A149" s="17">
        <v>44229</v>
      </c>
      <c r="B149" s="18" t="s">
        <v>194</v>
      </c>
      <c r="C149" s="19" t="s">
        <v>55</v>
      </c>
      <c r="D149" s="20" t="s">
        <v>17</v>
      </c>
      <c r="E149" s="21">
        <v>48000</v>
      </c>
      <c r="F149" s="22">
        <f t="shared" ref="F149:F212" si="3">E149/G149</f>
        <v>83.691054472415075</v>
      </c>
      <c r="G149" s="23">
        <v>573.53800000000001</v>
      </c>
    </row>
    <row r="150" spans="1:7" x14ac:dyDescent="0.2">
      <c r="A150" s="81">
        <v>44229</v>
      </c>
      <c r="B150" s="82" t="s">
        <v>35</v>
      </c>
      <c r="C150" s="19" t="s">
        <v>55</v>
      </c>
      <c r="D150" s="20" t="s">
        <v>17</v>
      </c>
      <c r="E150" s="84">
        <v>12000</v>
      </c>
      <c r="F150" s="22">
        <f t="shared" si="3"/>
        <v>20.922763618103769</v>
      </c>
      <c r="G150" s="23">
        <v>573.53800000000001</v>
      </c>
    </row>
    <row r="151" spans="1:7" x14ac:dyDescent="0.2">
      <c r="A151" s="81">
        <v>44230</v>
      </c>
      <c r="B151" s="82" t="s">
        <v>175</v>
      </c>
      <c r="C151" s="85" t="s">
        <v>195</v>
      </c>
      <c r="D151" s="83" t="s">
        <v>17</v>
      </c>
      <c r="E151" s="84">
        <v>13450</v>
      </c>
      <c r="F151" s="22">
        <f t="shared" si="3"/>
        <v>23.45093088862464</v>
      </c>
      <c r="G151" s="23">
        <v>573.53800000000001</v>
      </c>
    </row>
    <row r="152" spans="1:7" x14ac:dyDescent="0.2">
      <c r="A152" s="81">
        <v>44230</v>
      </c>
      <c r="B152" s="82" t="s">
        <v>196</v>
      </c>
      <c r="C152" s="85" t="s">
        <v>51</v>
      </c>
      <c r="D152" s="83" t="s">
        <v>17</v>
      </c>
      <c r="E152" s="84">
        <v>2000</v>
      </c>
      <c r="F152" s="22">
        <f t="shared" si="3"/>
        <v>3.4871272696839615</v>
      </c>
      <c r="G152" s="23">
        <v>573.53800000000001</v>
      </c>
    </row>
    <row r="153" spans="1:7" x14ac:dyDescent="0.2">
      <c r="A153" s="81">
        <v>44230</v>
      </c>
      <c r="B153" s="82" t="s">
        <v>29</v>
      </c>
      <c r="C153" s="85" t="s">
        <v>56</v>
      </c>
      <c r="D153" s="83" t="s">
        <v>31</v>
      </c>
      <c r="E153" s="84">
        <v>5000</v>
      </c>
      <c r="F153" s="22">
        <f t="shared" si="3"/>
        <v>8.7178181742099046</v>
      </c>
      <c r="G153" s="23">
        <v>573.53800000000001</v>
      </c>
    </row>
    <row r="154" spans="1:7" x14ac:dyDescent="0.2">
      <c r="A154" s="81">
        <v>44230</v>
      </c>
      <c r="B154" s="82" t="s">
        <v>197</v>
      </c>
      <c r="C154" s="85" t="s">
        <v>137</v>
      </c>
      <c r="D154" s="83" t="s">
        <v>48</v>
      </c>
      <c r="E154" s="84">
        <v>1000</v>
      </c>
      <c r="F154" s="22">
        <f t="shared" si="3"/>
        <v>1.7435636348419807</v>
      </c>
      <c r="G154" s="23">
        <v>573.53800000000001</v>
      </c>
    </row>
    <row r="155" spans="1:7" x14ac:dyDescent="0.2">
      <c r="A155" s="81">
        <v>44231</v>
      </c>
      <c r="B155" s="25" t="s">
        <v>198</v>
      </c>
      <c r="C155" s="85" t="s">
        <v>47</v>
      </c>
      <c r="D155" s="83" t="s">
        <v>48</v>
      </c>
      <c r="E155" s="84">
        <v>1500</v>
      </c>
      <c r="F155" s="22">
        <f t="shared" si="3"/>
        <v>2.6153454522629711</v>
      </c>
      <c r="G155" s="23">
        <v>573.53800000000001</v>
      </c>
    </row>
    <row r="156" spans="1:7" x14ac:dyDescent="0.2">
      <c r="A156" s="81">
        <v>44231</v>
      </c>
      <c r="B156" s="82" t="s">
        <v>199</v>
      </c>
      <c r="C156" s="85" t="s">
        <v>49</v>
      </c>
      <c r="D156" s="83" t="s">
        <v>52</v>
      </c>
      <c r="E156" s="84">
        <v>43000</v>
      </c>
      <c r="F156" s="22">
        <f t="shared" si="3"/>
        <v>74.97323629820518</v>
      </c>
      <c r="G156" s="23">
        <v>573.53800000000001</v>
      </c>
    </row>
    <row r="157" spans="1:7" x14ac:dyDescent="0.2">
      <c r="A157" s="81">
        <v>44231</v>
      </c>
      <c r="B157" s="82" t="s">
        <v>200</v>
      </c>
      <c r="C157" s="85" t="s">
        <v>49</v>
      </c>
      <c r="D157" s="83" t="s">
        <v>48</v>
      </c>
      <c r="E157" s="84">
        <v>188774</v>
      </c>
      <c r="F157" s="22">
        <f t="shared" si="3"/>
        <v>329.1394816036601</v>
      </c>
      <c r="G157" s="23">
        <v>573.53800000000001</v>
      </c>
    </row>
    <row r="158" spans="1:7" x14ac:dyDescent="0.2">
      <c r="A158" s="81">
        <v>44231</v>
      </c>
      <c r="B158" s="82" t="s">
        <v>201</v>
      </c>
      <c r="C158" s="85" t="s">
        <v>49</v>
      </c>
      <c r="D158" s="83" t="s">
        <v>48</v>
      </c>
      <c r="E158" s="84">
        <v>16053</v>
      </c>
      <c r="F158" s="22">
        <f t="shared" si="3"/>
        <v>27.989427030118318</v>
      </c>
      <c r="G158" s="23">
        <v>573.53800000000001</v>
      </c>
    </row>
    <row r="159" spans="1:7" x14ac:dyDescent="0.2">
      <c r="A159" s="81">
        <v>44232</v>
      </c>
      <c r="B159" s="82" t="s">
        <v>202</v>
      </c>
      <c r="C159" s="85" t="s">
        <v>180</v>
      </c>
      <c r="D159" s="83" t="s">
        <v>61</v>
      </c>
      <c r="E159" s="84">
        <v>275000</v>
      </c>
      <c r="F159" s="22">
        <f t="shared" si="3"/>
        <v>479.47999958154475</v>
      </c>
      <c r="G159" s="23">
        <v>573.53800000000001</v>
      </c>
    </row>
    <row r="160" spans="1:7" x14ac:dyDescent="0.2">
      <c r="A160" s="81">
        <v>44232</v>
      </c>
      <c r="B160" s="82" t="s">
        <v>196</v>
      </c>
      <c r="C160" s="85" t="s">
        <v>51</v>
      </c>
      <c r="D160" s="83" t="s">
        <v>31</v>
      </c>
      <c r="E160" s="84">
        <v>10000</v>
      </c>
      <c r="F160" s="22">
        <f t="shared" si="3"/>
        <v>17.435636348419809</v>
      </c>
      <c r="G160" s="23">
        <v>573.53800000000001</v>
      </c>
    </row>
    <row r="161" spans="1:7" x14ac:dyDescent="0.2">
      <c r="A161" s="29">
        <v>44235</v>
      </c>
      <c r="B161" s="25" t="s">
        <v>119</v>
      </c>
      <c r="C161" s="26" t="s">
        <v>51</v>
      </c>
      <c r="D161" s="27" t="s">
        <v>48</v>
      </c>
      <c r="E161" s="28">
        <v>44000</v>
      </c>
      <c r="F161" s="22">
        <f t="shared" si="3"/>
        <v>76.716799933047156</v>
      </c>
      <c r="G161" s="23">
        <v>573.53800000000001</v>
      </c>
    </row>
    <row r="162" spans="1:7" x14ac:dyDescent="0.2">
      <c r="A162" s="29">
        <v>44236</v>
      </c>
      <c r="B162" s="25" t="s">
        <v>194</v>
      </c>
      <c r="C162" s="26" t="s">
        <v>55</v>
      </c>
      <c r="D162" s="27" t="s">
        <v>17</v>
      </c>
      <c r="E162" s="28">
        <v>30000</v>
      </c>
      <c r="F162" s="22">
        <f t="shared" si="3"/>
        <v>52.306909045259424</v>
      </c>
      <c r="G162" s="23">
        <v>573.53800000000001</v>
      </c>
    </row>
    <row r="163" spans="1:7" x14ac:dyDescent="0.2">
      <c r="A163" s="29">
        <v>44236</v>
      </c>
      <c r="B163" s="25" t="s">
        <v>88</v>
      </c>
      <c r="C163" s="26" t="s">
        <v>55</v>
      </c>
      <c r="D163" s="27" t="s">
        <v>17</v>
      </c>
      <c r="E163" s="28">
        <v>8000</v>
      </c>
      <c r="F163" s="22">
        <f t="shared" si="3"/>
        <v>13.948509078735846</v>
      </c>
      <c r="G163" s="23">
        <v>573.53800000000001</v>
      </c>
    </row>
    <row r="164" spans="1:7" x14ac:dyDescent="0.2">
      <c r="A164" s="29">
        <v>44236</v>
      </c>
      <c r="B164" s="25" t="s">
        <v>203</v>
      </c>
      <c r="C164" s="26" t="s">
        <v>51</v>
      </c>
      <c r="D164" s="27" t="s">
        <v>52</v>
      </c>
      <c r="E164" s="28">
        <v>5000</v>
      </c>
      <c r="F164" s="22">
        <f t="shared" si="3"/>
        <v>8.7178181742099046</v>
      </c>
      <c r="G164" s="23">
        <v>573.53800000000001</v>
      </c>
    </row>
    <row r="165" spans="1:7" x14ac:dyDescent="0.2">
      <c r="A165" s="29">
        <v>44236</v>
      </c>
      <c r="B165" s="25" t="s">
        <v>204</v>
      </c>
      <c r="C165" s="26" t="s">
        <v>49</v>
      </c>
      <c r="D165" s="27" t="s">
        <v>50</v>
      </c>
      <c r="E165" s="28">
        <v>13000</v>
      </c>
      <c r="F165" s="22">
        <f t="shared" si="3"/>
        <v>22.666327252945749</v>
      </c>
      <c r="G165" s="23">
        <v>573.53800000000001</v>
      </c>
    </row>
    <row r="166" spans="1:7" x14ac:dyDescent="0.2">
      <c r="A166" s="29">
        <v>44237</v>
      </c>
      <c r="B166" s="25" t="s">
        <v>205</v>
      </c>
      <c r="C166" s="26" t="s">
        <v>47</v>
      </c>
      <c r="D166" s="27" t="s">
        <v>48</v>
      </c>
      <c r="E166" s="28">
        <v>5500</v>
      </c>
      <c r="F166" s="22">
        <f t="shared" si="3"/>
        <v>9.5895999916308945</v>
      </c>
      <c r="G166" s="23">
        <v>573.53800000000001</v>
      </c>
    </row>
    <row r="167" spans="1:7" x14ac:dyDescent="0.2">
      <c r="A167" s="29">
        <v>44238</v>
      </c>
      <c r="B167" s="25" t="s">
        <v>86</v>
      </c>
      <c r="C167" s="26" t="s">
        <v>49</v>
      </c>
      <c r="D167" s="27" t="s">
        <v>50</v>
      </c>
      <c r="E167" s="28">
        <v>41400</v>
      </c>
      <c r="F167" s="22">
        <f t="shared" si="3"/>
        <v>72.183534482458001</v>
      </c>
      <c r="G167" s="23">
        <v>573.53800000000001</v>
      </c>
    </row>
    <row r="168" spans="1:7" x14ac:dyDescent="0.2">
      <c r="A168" s="29">
        <v>44238</v>
      </c>
      <c r="B168" s="25" t="s">
        <v>163</v>
      </c>
      <c r="C168" s="26" t="s">
        <v>51</v>
      </c>
      <c r="D168" s="27" t="s">
        <v>31</v>
      </c>
      <c r="E168" s="28">
        <v>5000</v>
      </c>
      <c r="F168" s="22">
        <f t="shared" si="3"/>
        <v>8.7178181742099046</v>
      </c>
      <c r="G168" s="23">
        <v>573.53800000000001</v>
      </c>
    </row>
    <row r="169" spans="1:7" x14ac:dyDescent="0.2">
      <c r="A169" s="29">
        <v>44238</v>
      </c>
      <c r="B169" s="25" t="s">
        <v>206</v>
      </c>
      <c r="C169" s="26" t="s">
        <v>49</v>
      </c>
      <c r="D169" s="27" t="s">
        <v>17</v>
      </c>
      <c r="E169" s="28">
        <v>81000</v>
      </c>
      <c r="F169" s="22">
        <f t="shared" si="3"/>
        <v>141.22865442220044</v>
      </c>
      <c r="G169" s="23">
        <v>573.53800000000001</v>
      </c>
    </row>
    <row r="170" spans="1:7" x14ac:dyDescent="0.2">
      <c r="A170" s="29">
        <v>44238</v>
      </c>
      <c r="B170" s="25" t="s">
        <v>207</v>
      </c>
      <c r="C170" s="26" t="s">
        <v>53</v>
      </c>
      <c r="D170" s="27" t="s">
        <v>48</v>
      </c>
      <c r="E170" s="28">
        <v>22505</v>
      </c>
      <c r="F170" s="22">
        <f t="shared" si="3"/>
        <v>39.238899602118778</v>
      </c>
      <c r="G170" s="23">
        <v>573.53800000000001</v>
      </c>
    </row>
    <row r="171" spans="1:7" x14ac:dyDescent="0.2">
      <c r="A171" s="29">
        <v>44242</v>
      </c>
      <c r="B171" s="25" t="s">
        <v>208</v>
      </c>
      <c r="C171" s="26" t="s">
        <v>54</v>
      </c>
      <c r="D171" s="27" t="s">
        <v>48</v>
      </c>
      <c r="E171" s="28">
        <v>300000</v>
      </c>
      <c r="F171" s="22">
        <f t="shared" si="3"/>
        <v>523.0690904525942</v>
      </c>
      <c r="G171" s="23">
        <v>573.53800000000001</v>
      </c>
    </row>
    <row r="172" spans="1:7" x14ac:dyDescent="0.2">
      <c r="A172" s="29">
        <v>44242</v>
      </c>
      <c r="B172" s="25" t="s">
        <v>119</v>
      </c>
      <c r="C172" s="26" t="s">
        <v>51</v>
      </c>
      <c r="D172" s="27" t="s">
        <v>48</v>
      </c>
      <c r="E172" s="28">
        <v>44000</v>
      </c>
      <c r="F172" s="22">
        <f t="shared" si="3"/>
        <v>76.716799933047156</v>
      </c>
      <c r="G172" s="23">
        <v>573.53800000000001</v>
      </c>
    </row>
    <row r="173" spans="1:7" x14ac:dyDescent="0.2">
      <c r="A173" s="29">
        <v>44242</v>
      </c>
      <c r="B173" s="25" t="s">
        <v>209</v>
      </c>
      <c r="C173" s="26" t="s">
        <v>53</v>
      </c>
      <c r="D173" s="27" t="s">
        <v>48</v>
      </c>
      <c r="E173" s="28">
        <v>50000</v>
      </c>
      <c r="F173" s="22">
        <f t="shared" si="3"/>
        <v>87.178181742099042</v>
      </c>
      <c r="G173" s="23">
        <v>573.53800000000001</v>
      </c>
    </row>
    <row r="174" spans="1:7" x14ac:dyDescent="0.2">
      <c r="A174" s="29">
        <v>44243</v>
      </c>
      <c r="B174" s="25" t="s">
        <v>177</v>
      </c>
      <c r="C174" s="26" t="s">
        <v>55</v>
      </c>
      <c r="D174" s="27" t="s">
        <v>31</v>
      </c>
      <c r="E174" s="28">
        <v>66000</v>
      </c>
      <c r="F174" s="22">
        <f t="shared" si="3"/>
        <v>115.07519989957073</v>
      </c>
      <c r="G174" s="23">
        <v>573.53800000000001</v>
      </c>
    </row>
    <row r="175" spans="1:7" x14ac:dyDescent="0.2">
      <c r="A175" s="29">
        <v>44243</v>
      </c>
      <c r="B175" s="25" t="s">
        <v>88</v>
      </c>
      <c r="C175" s="26" t="s">
        <v>55</v>
      </c>
      <c r="D175" s="27" t="s">
        <v>31</v>
      </c>
      <c r="E175" s="28">
        <v>20000</v>
      </c>
      <c r="F175" s="22">
        <f t="shared" si="3"/>
        <v>34.871272696839618</v>
      </c>
      <c r="G175" s="23">
        <v>573.53800000000001</v>
      </c>
    </row>
    <row r="176" spans="1:7" x14ac:dyDescent="0.2">
      <c r="A176" s="29">
        <v>44243</v>
      </c>
      <c r="B176" s="25" t="s">
        <v>210</v>
      </c>
      <c r="C176" s="26" t="s">
        <v>49</v>
      </c>
      <c r="D176" s="27" t="s">
        <v>52</v>
      </c>
      <c r="E176" s="28">
        <v>2000</v>
      </c>
      <c r="F176" s="22">
        <f t="shared" si="3"/>
        <v>3.4871272696839615</v>
      </c>
      <c r="G176" s="23">
        <v>573.53800000000001</v>
      </c>
    </row>
    <row r="177" spans="1:7" x14ac:dyDescent="0.2">
      <c r="A177" s="29">
        <v>44243</v>
      </c>
      <c r="B177" s="25" t="s">
        <v>211</v>
      </c>
      <c r="C177" s="26" t="s">
        <v>59</v>
      </c>
      <c r="D177" s="27" t="s">
        <v>48</v>
      </c>
      <c r="E177" s="28">
        <v>48600</v>
      </c>
      <c r="F177" s="22">
        <f t="shared" si="3"/>
        <v>84.737192653320264</v>
      </c>
      <c r="G177" s="23">
        <v>573.53800000000001</v>
      </c>
    </row>
    <row r="178" spans="1:7" x14ac:dyDescent="0.2">
      <c r="A178" s="29">
        <v>44243</v>
      </c>
      <c r="B178" s="25" t="s">
        <v>212</v>
      </c>
      <c r="C178" s="26" t="s">
        <v>145</v>
      </c>
      <c r="D178" s="27" t="s">
        <v>52</v>
      </c>
      <c r="E178" s="28">
        <v>90000</v>
      </c>
      <c r="F178" s="22">
        <f t="shared" si="3"/>
        <v>156.92072713577826</v>
      </c>
      <c r="G178" s="23">
        <v>573.53800000000001</v>
      </c>
    </row>
    <row r="179" spans="1:7" x14ac:dyDescent="0.2">
      <c r="A179" s="29">
        <v>44243</v>
      </c>
      <c r="B179" s="25" t="s">
        <v>213</v>
      </c>
      <c r="C179" s="26" t="s">
        <v>47</v>
      </c>
      <c r="D179" s="27" t="s">
        <v>48</v>
      </c>
      <c r="E179" s="28">
        <v>215000</v>
      </c>
      <c r="F179" s="22">
        <f t="shared" si="3"/>
        <v>374.86618149102588</v>
      </c>
      <c r="G179" s="23">
        <v>573.53800000000001</v>
      </c>
    </row>
    <row r="180" spans="1:7" x14ac:dyDescent="0.2">
      <c r="A180" s="29">
        <v>44244</v>
      </c>
      <c r="B180" s="25" t="s">
        <v>214</v>
      </c>
      <c r="C180" s="26" t="s">
        <v>55</v>
      </c>
      <c r="D180" s="27" t="s">
        <v>31</v>
      </c>
      <c r="E180" s="28">
        <v>90000</v>
      </c>
      <c r="F180" s="22">
        <f t="shared" si="3"/>
        <v>156.92072713577826</v>
      </c>
      <c r="G180" s="23">
        <v>573.53800000000001</v>
      </c>
    </row>
    <row r="181" spans="1:7" x14ac:dyDescent="0.2">
      <c r="A181" s="29">
        <v>44244</v>
      </c>
      <c r="B181" s="25" t="s">
        <v>88</v>
      </c>
      <c r="C181" s="26" t="s">
        <v>55</v>
      </c>
      <c r="D181" s="27" t="s">
        <v>31</v>
      </c>
      <c r="E181" s="28">
        <v>24000</v>
      </c>
      <c r="F181" s="22">
        <f t="shared" si="3"/>
        <v>41.845527236207538</v>
      </c>
      <c r="G181" s="23">
        <v>573.53800000000001</v>
      </c>
    </row>
    <row r="182" spans="1:7" x14ac:dyDescent="0.2">
      <c r="A182" s="29">
        <v>44245</v>
      </c>
      <c r="B182" s="25" t="s">
        <v>154</v>
      </c>
      <c r="C182" s="26" t="s">
        <v>60</v>
      </c>
      <c r="D182" s="27" t="s">
        <v>48</v>
      </c>
      <c r="E182" s="28">
        <v>1000</v>
      </c>
      <c r="F182" s="22">
        <f t="shared" si="3"/>
        <v>1.7435636348419807</v>
      </c>
      <c r="G182" s="23">
        <v>573.53800000000001</v>
      </c>
    </row>
    <row r="183" spans="1:7" x14ac:dyDescent="0.2">
      <c r="A183" s="29">
        <v>44245</v>
      </c>
      <c r="B183" s="25" t="s">
        <v>215</v>
      </c>
      <c r="C183" s="26" t="s">
        <v>54</v>
      </c>
      <c r="D183" s="27" t="s">
        <v>48</v>
      </c>
      <c r="E183" s="28">
        <v>40000</v>
      </c>
      <c r="F183" s="22">
        <f t="shared" si="3"/>
        <v>69.742545393679237</v>
      </c>
      <c r="G183" s="23">
        <v>573.53800000000001</v>
      </c>
    </row>
    <row r="184" spans="1:7" x14ac:dyDescent="0.2">
      <c r="A184" s="29">
        <v>44245</v>
      </c>
      <c r="B184" s="25" t="s">
        <v>216</v>
      </c>
      <c r="C184" s="26" t="s">
        <v>145</v>
      </c>
      <c r="D184" s="27" t="s">
        <v>31</v>
      </c>
      <c r="E184" s="28">
        <v>38000</v>
      </c>
      <c r="F184" s="22">
        <f t="shared" si="3"/>
        <v>66.25541812399527</v>
      </c>
      <c r="G184" s="23">
        <v>573.53800000000001</v>
      </c>
    </row>
    <row r="185" spans="1:7" x14ac:dyDescent="0.2">
      <c r="A185" s="29">
        <v>44245</v>
      </c>
      <c r="B185" s="25" t="s">
        <v>217</v>
      </c>
      <c r="C185" s="26" t="s">
        <v>47</v>
      </c>
      <c r="D185" s="27" t="s">
        <v>48</v>
      </c>
      <c r="E185" s="28">
        <v>1000</v>
      </c>
      <c r="F185" s="22">
        <f t="shared" si="3"/>
        <v>1.7435636348419807</v>
      </c>
      <c r="G185" s="23">
        <v>573.53800000000001</v>
      </c>
    </row>
    <row r="186" spans="1:7" x14ac:dyDescent="0.2">
      <c r="A186" s="29">
        <v>44246</v>
      </c>
      <c r="B186" s="25" t="s">
        <v>218</v>
      </c>
      <c r="C186" s="26" t="s">
        <v>145</v>
      </c>
      <c r="D186" s="27" t="s">
        <v>17</v>
      </c>
      <c r="E186" s="28">
        <v>90000</v>
      </c>
      <c r="F186" s="22">
        <f t="shared" si="3"/>
        <v>156.92072713577826</v>
      </c>
      <c r="G186" s="23">
        <v>573.53800000000001</v>
      </c>
    </row>
    <row r="187" spans="1:7" x14ac:dyDescent="0.2">
      <c r="A187" s="29">
        <v>44246</v>
      </c>
      <c r="B187" s="25" t="s">
        <v>219</v>
      </c>
      <c r="C187" s="26" t="s">
        <v>47</v>
      </c>
      <c r="D187" s="27" t="s">
        <v>48</v>
      </c>
      <c r="E187" s="28">
        <v>24200</v>
      </c>
      <c r="F187" s="22">
        <f t="shared" si="3"/>
        <v>42.194239963175939</v>
      </c>
      <c r="G187" s="23">
        <v>573.53800000000001</v>
      </c>
    </row>
    <row r="188" spans="1:7" x14ac:dyDescent="0.2">
      <c r="A188" s="29">
        <v>44246</v>
      </c>
      <c r="B188" s="25" t="s">
        <v>220</v>
      </c>
      <c r="C188" s="26" t="s">
        <v>47</v>
      </c>
      <c r="D188" s="27" t="s">
        <v>48</v>
      </c>
      <c r="E188" s="28">
        <v>34200</v>
      </c>
      <c r="F188" s="22">
        <f t="shared" si="3"/>
        <v>59.629876311595744</v>
      </c>
      <c r="G188" s="23">
        <v>573.53800000000001</v>
      </c>
    </row>
    <row r="189" spans="1:7" x14ac:dyDescent="0.2">
      <c r="A189" s="29">
        <v>44246</v>
      </c>
      <c r="B189" s="25" t="s">
        <v>221</v>
      </c>
      <c r="C189" s="26" t="s">
        <v>54</v>
      </c>
      <c r="D189" s="27" t="s">
        <v>48</v>
      </c>
      <c r="E189" s="28">
        <v>15000</v>
      </c>
      <c r="F189" s="22">
        <f t="shared" si="3"/>
        <v>26.153454522629712</v>
      </c>
      <c r="G189" s="23">
        <v>573.53800000000001</v>
      </c>
    </row>
    <row r="190" spans="1:7" x14ac:dyDescent="0.2">
      <c r="A190" s="29">
        <v>44246</v>
      </c>
      <c r="B190" s="25" t="s">
        <v>222</v>
      </c>
      <c r="C190" s="26" t="s">
        <v>47</v>
      </c>
      <c r="D190" s="27" t="s">
        <v>48</v>
      </c>
      <c r="E190" s="28">
        <v>29000</v>
      </c>
      <c r="F190" s="22">
        <f t="shared" si="3"/>
        <v>50.56334541041744</v>
      </c>
      <c r="G190" s="23">
        <v>573.53800000000001</v>
      </c>
    </row>
    <row r="191" spans="1:7" x14ac:dyDescent="0.2">
      <c r="A191" s="29">
        <v>44246</v>
      </c>
      <c r="B191" s="25" t="s">
        <v>29</v>
      </c>
      <c r="C191" s="26" t="s">
        <v>56</v>
      </c>
      <c r="D191" s="27" t="s">
        <v>31</v>
      </c>
      <c r="E191" s="28">
        <v>9000</v>
      </c>
      <c r="F191" s="22">
        <f t="shared" si="3"/>
        <v>15.692072713577828</v>
      </c>
      <c r="G191" s="23">
        <v>573.53800000000001</v>
      </c>
    </row>
    <row r="192" spans="1:7" x14ac:dyDescent="0.2">
      <c r="A192" s="29">
        <v>44246</v>
      </c>
      <c r="B192" s="25" t="s">
        <v>223</v>
      </c>
      <c r="C192" s="26" t="s">
        <v>137</v>
      </c>
      <c r="D192" s="27" t="s">
        <v>48</v>
      </c>
      <c r="E192" s="28">
        <v>1050</v>
      </c>
      <c r="F192" s="22">
        <f t="shared" si="3"/>
        <v>1.8307418165840799</v>
      </c>
      <c r="G192" s="23">
        <v>573.53800000000001</v>
      </c>
    </row>
    <row r="193" spans="1:7" x14ac:dyDescent="0.2">
      <c r="A193" s="29">
        <v>44246</v>
      </c>
      <c r="B193" s="25" t="s">
        <v>224</v>
      </c>
      <c r="C193" s="26" t="s">
        <v>137</v>
      </c>
      <c r="D193" s="27" t="s">
        <v>48</v>
      </c>
      <c r="E193" s="28">
        <v>1500</v>
      </c>
      <c r="F193" s="22">
        <f t="shared" si="3"/>
        <v>2.6153454522629711</v>
      </c>
      <c r="G193" s="23">
        <v>573.53800000000001</v>
      </c>
    </row>
    <row r="194" spans="1:7" x14ac:dyDescent="0.2">
      <c r="A194" s="29">
        <v>44246</v>
      </c>
      <c r="B194" s="25" t="s">
        <v>224</v>
      </c>
      <c r="C194" s="26" t="s">
        <v>137</v>
      </c>
      <c r="D194" s="27" t="s">
        <v>48</v>
      </c>
      <c r="E194" s="28">
        <v>1250</v>
      </c>
      <c r="F194" s="22">
        <f t="shared" si="3"/>
        <v>2.1794545435524761</v>
      </c>
      <c r="G194" s="23">
        <v>573.53800000000001</v>
      </c>
    </row>
    <row r="195" spans="1:7" x14ac:dyDescent="0.2">
      <c r="A195" s="29">
        <v>44246</v>
      </c>
      <c r="B195" s="25" t="s">
        <v>224</v>
      </c>
      <c r="C195" s="26" t="s">
        <v>137</v>
      </c>
      <c r="D195" s="27" t="s">
        <v>48</v>
      </c>
      <c r="E195" s="28">
        <v>1050</v>
      </c>
      <c r="F195" s="22">
        <f t="shared" si="3"/>
        <v>1.8307418165840799</v>
      </c>
      <c r="G195" s="23">
        <v>573.53800000000001</v>
      </c>
    </row>
    <row r="196" spans="1:7" x14ac:dyDescent="0.2">
      <c r="A196" s="29">
        <v>44246</v>
      </c>
      <c r="B196" s="25" t="s">
        <v>224</v>
      </c>
      <c r="C196" s="26" t="s">
        <v>137</v>
      </c>
      <c r="D196" s="27" t="s">
        <v>48</v>
      </c>
      <c r="E196" s="28">
        <v>1500</v>
      </c>
      <c r="F196" s="22">
        <f t="shared" si="3"/>
        <v>2.6153454522629711</v>
      </c>
      <c r="G196" s="23">
        <v>573.53800000000001</v>
      </c>
    </row>
    <row r="197" spans="1:7" x14ac:dyDescent="0.2">
      <c r="A197" s="29">
        <v>44247</v>
      </c>
      <c r="B197" s="25" t="s">
        <v>225</v>
      </c>
      <c r="C197" s="26" t="s">
        <v>55</v>
      </c>
      <c r="D197" s="27" t="s">
        <v>31</v>
      </c>
      <c r="E197" s="28">
        <v>60000</v>
      </c>
      <c r="F197" s="22">
        <f t="shared" si="3"/>
        <v>104.61381809051885</v>
      </c>
      <c r="G197" s="23">
        <v>573.53800000000001</v>
      </c>
    </row>
    <row r="198" spans="1:7" x14ac:dyDescent="0.2">
      <c r="A198" s="29">
        <v>44247</v>
      </c>
      <c r="B198" s="25" t="s">
        <v>88</v>
      </c>
      <c r="C198" s="26" t="s">
        <v>55</v>
      </c>
      <c r="D198" s="27" t="s">
        <v>31</v>
      </c>
      <c r="E198" s="28">
        <v>20000</v>
      </c>
      <c r="F198" s="22">
        <f t="shared" si="3"/>
        <v>34.871272696839618</v>
      </c>
      <c r="G198" s="23">
        <v>573.53800000000001</v>
      </c>
    </row>
    <row r="199" spans="1:7" x14ac:dyDescent="0.2">
      <c r="A199" s="29">
        <v>44248</v>
      </c>
      <c r="B199" s="25" t="s">
        <v>226</v>
      </c>
      <c r="C199" s="26" t="s">
        <v>55</v>
      </c>
      <c r="D199" s="27" t="s">
        <v>31</v>
      </c>
      <c r="E199" s="28">
        <v>80000</v>
      </c>
      <c r="F199" s="22">
        <f t="shared" si="3"/>
        <v>139.48509078735847</v>
      </c>
      <c r="G199" s="23">
        <v>573.53800000000001</v>
      </c>
    </row>
    <row r="200" spans="1:7" x14ac:dyDescent="0.2">
      <c r="A200" s="29">
        <v>44248</v>
      </c>
      <c r="B200" s="25" t="s">
        <v>88</v>
      </c>
      <c r="C200" s="26" t="s">
        <v>55</v>
      </c>
      <c r="D200" s="27" t="s">
        <v>31</v>
      </c>
      <c r="E200" s="28">
        <v>30000</v>
      </c>
      <c r="F200" s="22">
        <f t="shared" si="3"/>
        <v>52.306909045259424</v>
      </c>
      <c r="G200" s="23">
        <v>573.53800000000001</v>
      </c>
    </row>
    <row r="201" spans="1:7" x14ac:dyDescent="0.2">
      <c r="A201" s="29">
        <v>44248</v>
      </c>
      <c r="B201" s="25" t="s">
        <v>29</v>
      </c>
      <c r="C201" s="26" t="s">
        <v>56</v>
      </c>
      <c r="D201" s="27" t="s">
        <v>31</v>
      </c>
      <c r="E201" s="28">
        <v>7000</v>
      </c>
      <c r="F201" s="22">
        <f t="shared" si="3"/>
        <v>12.204945443893866</v>
      </c>
      <c r="G201" s="23">
        <v>573.53800000000001</v>
      </c>
    </row>
    <row r="202" spans="1:7" x14ac:dyDescent="0.2">
      <c r="A202" s="29">
        <v>44249</v>
      </c>
      <c r="B202" s="25" t="s">
        <v>119</v>
      </c>
      <c r="C202" s="26" t="s">
        <v>51</v>
      </c>
      <c r="D202" s="27" t="s">
        <v>48</v>
      </c>
      <c r="E202" s="28">
        <v>44000</v>
      </c>
      <c r="F202" s="22">
        <f t="shared" si="3"/>
        <v>76.716799933047156</v>
      </c>
      <c r="G202" s="23">
        <v>573.53800000000001</v>
      </c>
    </row>
    <row r="203" spans="1:7" x14ac:dyDescent="0.2">
      <c r="A203" s="29">
        <v>44250</v>
      </c>
      <c r="B203" s="25" t="s">
        <v>227</v>
      </c>
      <c r="C203" s="26" t="s">
        <v>47</v>
      </c>
      <c r="D203" s="27" t="s">
        <v>48</v>
      </c>
      <c r="E203" s="28">
        <v>140500</v>
      </c>
      <c r="F203" s="22">
        <f t="shared" si="3"/>
        <v>244.97069069529829</v>
      </c>
      <c r="G203" s="23">
        <v>573.53800000000001</v>
      </c>
    </row>
    <row r="204" spans="1:7" x14ac:dyDescent="0.2">
      <c r="A204" s="29">
        <v>44250</v>
      </c>
      <c r="B204" s="25" t="s">
        <v>228</v>
      </c>
      <c r="C204" s="26" t="s">
        <v>145</v>
      </c>
      <c r="D204" s="27" t="s">
        <v>31</v>
      </c>
      <c r="E204" s="28">
        <v>35000</v>
      </c>
      <c r="F204" s="30">
        <f t="shared" si="3"/>
        <v>61.024727219469327</v>
      </c>
      <c r="G204" s="23">
        <v>573.53800000000001</v>
      </c>
    </row>
    <row r="205" spans="1:7" x14ac:dyDescent="0.2">
      <c r="A205" s="29">
        <v>44251</v>
      </c>
      <c r="B205" s="25" t="s">
        <v>229</v>
      </c>
      <c r="C205" s="26" t="s">
        <v>47</v>
      </c>
      <c r="D205" s="27" t="s">
        <v>48</v>
      </c>
      <c r="E205" s="28">
        <v>30000</v>
      </c>
      <c r="F205" s="30">
        <f t="shared" si="3"/>
        <v>52.306909045259424</v>
      </c>
      <c r="G205" s="23">
        <v>573.53800000000001</v>
      </c>
    </row>
    <row r="206" spans="1:7" x14ac:dyDescent="0.2">
      <c r="A206" s="29">
        <v>44251</v>
      </c>
      <c r="B206" s="25" t="s">
        <v>203</v>
      </c>
      <c r="C206" s="26" t="s">
        <v>51</v>
      </c>
      <c r="D206" s="27" t="s">
        <v>31</v>
      </c>
      <c r="E206" s="28">
        <v>10000</v>
      </c>
      <c r="F206" s="30">
        <f t="shared" si="3"/>
        <v>17.435636348419809</v>
      </c>
      <c r="G206" s="23">
        <v>573.53800000000001</v>
      </c>
    </row>
    <row r="207" spans="1:7" x14ac:dyDescent="0.2">
      <c r="A207" s="29">
        <v>44252</v>
      </c>
      <c r="B207" s="25" t="s">
        <v>230</v>
      </c>
      <c r="C207" s="26" t="s">
        <v>47</v>
      </c>
      <c r="D207" s="27" t="s">
        <v>48</v>
      </c>
      <c r="E207" s="28">
        <v>45000</v>
      </c>
      <c r="F207" s="30">
        <f t="shared" si="3"/>
        <v>78.460363567889132</v>
      </c>
      <c r="G207" s="23">
        <v>573.53800000000001</v>
      </c>
    </row>
    <row r="208" spans="1:7" x14ac:dyDescent="0.2">
      <c r="A208" s="29">
        <v>44253</v>
      </c>
      <c r="B208" s="25" t="s">
        <v>178</v>
      </c>
      <c r="C208" s="26" t="s">
        <v>51</v>
      </c>
      <c r="D208" s="27" t="s">
        <v>31</v>
      </c>
      <c r="E208" s="28">
        <v>9000</v>
      </c>
      <c r="F208" s="30">
        <f t="shared" si="3"/>
        <v>15.692072713577828</v>
      </c>
      <c r="G208" s="23">
        <v>573.53800000000001</v>
      </c>
    </row>
    <row r="209" spans="1:7" x14ac:dyDescent="0.2">
      <c r="A209" s="29">
        <v>44255</v>
      </c>
      <c r="B209" s="25" t="s">
        <v>177</v>
      </c>
      <c r="C209" s="26" t="s">
        <v>55</v>
      </c>
      <c r="D209" s="27" t="s">
        <v>31</v>
      </c>
      <c r="E209" s="28">
        <v>65000</v>
      </c>
      <c r="F209" s="30">
        <f t="shared" si="3"/>
        <v>113.33163626472876</v>
      </c>
      <c r="G209" s="23">
        <v>573.53800000000001</v>
      </c>
    </row>
    <row r="210" spans="1:7" x14ac:dyDescent="0.2">
      <c r="A210" s="29">
        <v>44255</v>
      </c>
      <c r="B210" s="25" t="s">
        <v>88</v>
      </c>
      <c r="C210" s="26" t="s">
        <v>55</v>
      </c>
      <c r="D210" s="27" t="s">
        <v>31</v>
      </c>
      <c r="E210" s="28">
        <v>20000</v>
      </c>
      <c r="F210" s="30">
        <f t="shared" si="3"/>
        <v>34.871272696839618</v>
      </c>
      <c r="G210" s="23">
        <v>573.53800000000001</v>
      </c>
    </row>
    <row r="211" spans="1:7" x14ac:dyDescent="0.2">
      <c r="A211" s="29">
        <v>44255</v>
      </c>
      <c r="B211" s="25" t="s">
        <v>231</v>
      </c>
      <c r="C211" s="26" t="s">
        <v>28</v>
      </c>
      <c r="D211" s="27" t="s">
        <v>17</v>
      </c>
      <c r="E211" s="28">
        <v>82000</v>
      </c>
      <c r="F211" s="30">
        <f t="shared" si="3"/>
        <v>142.97221805704243</v>
      </c>
      <c r="G211" s="23">
        <v>573.53800000000001</v>
      </c>
    </row>
    <row r="212" spans="1:7" x14ac:dyDescent="0.2">
      <c r="A212" s="29">
        <v>44255</v>
      </c>
      <c r="B212" s="25" t="s">
        <v>231</v>
      </c>
      <c r="C212" s="26" t="s">
        <v>28</v>
      </c>
      <c r="D212" s="27" t="s">
        <v>17</v>
      </c>
      <c r="E212" s="28">
        <v>46500</v>
      </c>
      <c r="F212" s="30">
        <f t="shared" si="3"/>
        <v>81.075709020152104</v>
      </c>
      <c r="G212" s="23">
        <v>573.53800000000001</v>
      </c>
    </row>
    <row r="213" spans="1:7" x14ac:dyDescent="0.2">
      <c r="A213" s="29">
        <v>44255</v>
      </c>
      <c r="B213" s="25" t="s">
        <v>231</v>
      </c>
      <c r="C213" s="26" t="s">
        <v>28</v>
      </c>
      <c r="D213" s="27" t="s">
        <v>17</v>
      </c>
      <c r="E213" s="28">
        <v>74000</v>
      </c>
      <c r="F213" s="30">
        <f t="shared" ref="F213:F223" si="4">E213/G213</f>
        <v>129.02370897830659</v>
      </c>
      <c r="G213" s="23">
        <v>573.53800000000001</v>
      </c>
    </row>
    <row r="214" spans="1:7" x14ac:dyDescent="0.2">
      <c r="A214" s="29">
        <v>44255</v>
      </c>
      <c r="B214" s="25" t="s">
        <v>231</v>
      </c>
      <c r="C214" s="26" t="s">
        <v>28</v>
      </c>
      <c r="D214" s="27" t="s">
        <v>17</v>
      </c>
      <c r="E214" s="28">
        <v>37500</v>
      </c>
      <c r="F214" s="30">
        <f t="shared" si="4"/>
        <v>65.383636306574274</v>
      </c>
      <c r="G214" s="23">
        <v>573.53800000000001</v>
      </c>
    </row>
    <row r="215" spans="1:7" x14ac:dyDescent="0.2">
      <c r="A215" s="29">
        <v>44255</v>
      </c>
      <c r="B215" s="25" t="s">
        <v>231</v>
      </c>
      <c r="C215" s="26" t="s">
        <v>28</v>
      </c>
      <c r="D215" s="27" t="s">
        <v>48</v>
      </c>
      <c r="E215" s="28">
        <v>83000</v>
      </c>
      <c r="F215" s="30">
        <f t="shared" si="4"/>
        <v>144.71578169188442</v>
      </c>
      <c r="G215" s="23">
        <v>573.53800000000001</v>
      </c>
    </row>
    <row r="216" spans="1:7" x14ac:dyDescent="0.2">
      <c r="A216" s="29">
        <v>44255</v>
      </c>
      <c r="B216" s="25" t="s">
        <v>231</v>
      </c>
      <c r="C216" s="26" t="s">
        <v>28</v>
      </c>
      <c r="D216" s="27" t="s">
        <v>61</v>
      </c>
      <c r="E216" s="28">
        <v>16500</v>
      </c>
      <c r="F216" s="30">
        <f t="shared" si="4"/>
        <v>28.768799974892683</v>
      </c>
      <c r="G216" s="23">
        <v>573.53800000000001</v>
      </c>
    </row>
    <row r="217" spans="1:7" x14ac:dyDescent="0.2">
      <c r="A217" s="29">
        <v>44255</v>
      </c>
      <c r="B217" s="25" t="s">
        <v>231</v>
      </c>
      <c r="C217" s="26" t="s">
        <v>28</v>
      </c>
      <c r="D217" s="27" t="s">
        <v>31</v>
      </c>
      <c r="E217" s="28">
        <v>269500</v>
      </c>
      <c r="F217" s="30">
        <f t="shared" si="4"/>
        <v>469.89039958991384</v>
      </c>
      <c r="G217" s="23">
        <v>573.53800000000001</v>
      </c>
    </row>
    <row r="218" spans="1:7" x14ac:dyDescent="0.2">
      <c r="A218" s="29">
        <v>44255</v>
      </c>
      <c r="B218" s="25" t="s">
        <v>231</v>
      </c>
      <c r="C218" s="26" t="s">
        <v>28</v>
      </c>
      <c r="D218" s="27" t="s">
        <v>31</v>
      </c>
      <c r="E218" s="28">
        <v>141500</v>
      </c>
      <c r="F218" s="30">
        <f t="shared" si="4"/>
        <v>246.71425433014028</v>
      </c>
      <c r="G218" s="23">
        <v>573.53800000000001</v>
      </c>
    </row>
    <row r="219" spans="1:7" x14ac:dyDescent="0.2">
      <c r="A219" s="29">
        <v>44255</v>
      </c>
      <c r="B219" s="25" t="s">
        <v>231</v>
      </c>
      <c r="C219" s="26" t="s">
        <v>28</v>
      </c>
      <c r="D219" s="27" t="s">
        <v>31</v>
      </c>
      <c r="E219" s="28">
        <v>18000</v>
      </c>
      <c r="F219" s="30">
        <f t="shared" si="4"/>
        <v>31.384145427155655</v>
      </c>
      <c r="G219" s="23">
        <v>573.53800000000001</v>
      </c>
    </row>
    <row r="220" spans="1:7" x14ac:dyDescent="0.2">
      <c r="A220" s="29">
        <v>44255</v>
      </c>
      <c r="B220" s="25" t="s">
        <v>231</v>
      </c>
      <c r="C220" s="26" t="s">
        <v>28</v>
      </c>
      <c r="D220" s="27" t="s">
        <v>31</v>
      </c>
      <c r="E220" s="28">
        <v>207500</v>
      </c>
      <c r="F220" s="30">
        <f t="shared" si="4"/>
        <v>361.789454229711</v>
      </c>
      <c r="G220" s="23">
        <v>573.53800000000001</v>
      </c>
    </row>
    <row r="221" spans="1:7" x14ac:dyDescent="0.2">
      <c r="A221" s="29">
        <v>44255</v>
      </c>
      <c r="B221" s="25" t="s">
        <v>231</v>
      </c>
      <c r="C221" s="26" t="s">
        <v>28</v>
      </c>
      <c r="D221" s="27" t="s">
        <v>31</v>
      </c>
      <c r="E221" s="28">
        <v>139000</v>
      </c>
      <c r="F221" s="30">
        <f t="shared" si="4"/>
        <v>242.35534524303534</v>
      </c>
      <c r="G221" s="23">
        <v>573.53800000000001</v>
      </c>
    </row>
    <row r="222" spans="1:7" x14ac:dyDescent="0.2">
      <c r="A222" s="29">
        <v>44255</v>
      </c>
      <c r="B222" s="25" t="s">
        <v>231</v>
      </c>
      <c r="C222" s="26" t="s">
        <v>28</v>
      </c>
      <c r="D222" s="27" t="s">
        <v>52</v>
      </c>
      <c r="E222" s="28">
        <v>148000</v>
      </c>
      <c r="F222" s="30">
        <f t="shared" si="4"/>
        <v>258.04741795661317</v>
      </c>
      <c r="G222" s="23">
        <v>573.53800000000001</v>
      </c>
    </row>
    <row r="223" spans="1:7" x14ac:dyDescent="0.2">
      <c r="A223" s="29">
        <v>44255</v>
      </c>
      <c r="B223" s="25" t="s">
        <v>232</v>
      </c>
      <c r="C223" s="26" t="s">
        <v>60</v>
      </c>
      <c r="D223" s="27" t="s">
        <v>48</v>
      </c>
      <c r="E223" s="28">
        <v>20475</v>
      </c>
      <c r="F223" s="30">
        <f t="shared" si="4"/>
        <v>35.699465423389555</v>
      </c>
      <c r="G223" s="40">
        <v>573.53800000000001</v>
      </c>
    </row>
    <row r="224" spans="1:7" x14ac:dyDescent="0.2">
      <c r="A224" s="17">
        <v>44256</v>
      </c>
      <c r="B224" s="18" t="s">
        <v>119</v>
      </c>
      <c r="C224" s="19" t="s">
        <v>51</v>
      </c>
      <c r="D224" s="20" t="s">
        <v>48</v>
      </c>
      <c r="E224" s="21">
        <v>64000</v>
      </c>
      <c r="F224" s="22">
        <f>E224/G224</f>
        <v>111.58807262988677</v>
      </c>
      <c r="G224" s="23">
        <v>573.53800000000001</v>
      </c>
    </row>
    <row r="225" spans="1:7" x14ac:dyDescent="0.2">
      <c r="A225" s="17">
        <v>44256</v>
      </c>
      <c r="B225" s="18" t="s">
        <v>233</v>
      </c>
      <c r="C225" s="19" t="s">
        <v>62</v>
      </c>
      <c r="D225" s="20" t="s">
        <v>48</v>
      </c>
      <c r="E225" s="21">
        <v>188916</v>
      </c>
      <c r="F225" s="22">
        <f t="shared" ref="F225:F288" si="5">E225/G225</f>
        <v>329.38706763980764</v>
      </c>
      <c r="G225" s="23">
        <v>573.53800000000001</v>
      </c>
    </row>
    <row r="226" spans="1:7" x14ac:dyDescent="0.2">
      <c r="A226" s="17">
        <v>44256</v>
      </c>
      <c r="B226" s="18" t="s">
        <v>4</v>
      </c>
      <c r="C226" s="19" t="s">
        <v>60</v>
      </c>
      <c r="D226" s="20" t="s">
        <v>48</v>
      </c>
      <c r="E226" s="21">
        <v>11700</v>
      </c>
      <c r="F226" s="22">
        <f t="shared" si="5"/>
        <v>20.399694527651175</v>
      </c>
      <c r="G226" s="23">
        <v>573.53800000000001</v>
      </c>
    </row>
    <row r="227" spans="1:7" x14ac:dyDescent="0.2">
      <c r="A227" s="17">
        <v>44257</v>
      </c>
      <c r="B227" s="18" t="s">
        <v>163</v>
      </c>
      <c r="C227" s="19" t="s">
        <v>51</v>
      </c>
      <c r="D227" s="20" t="s">
        <v>31</v>
      </c>
      <c r="E227" s="21">
        <v>5000</v>
      </c>
      <c r="F227" s="22">
        <f t="shared" si="5"/>
        <v>8.7178181742099046</v>
      </c>
      <c r="G227" s="23">
        <v>573.53800000000001</v>
      </c>
    </row>
    <row r="228" spans="1:7" x14ac:dyDescent="0.2">
      <c r="A228" s="17">
        <v>44258</v>
      </c>
      <c r="B228" s="18" t="s">
        <v>234</v>
      </c>
      <c r="C228" s="19" t="s">
        <v>49</v>
      </c>
      <c r="D228" s="20" t="s">
        <v>48</v>
      </c>
      <c r="E228" s="21">
        <v>153657</v>
      </c>
      <c r="F228" s="22">
        <f t="shared" si="5"/>
        <v>267.91075743891423</v>
      </c>
      <c r="G228" s="23">
        <v>573.53800000000001</v>
      </c>
    </row>
    <row r="229" spans="1:7" x14ac:dyDescent="0.2">
      <c r="A229" s="17">
        <v>44258</v>
      </c>
      <c r="B229" s="18" t="s">
        <v>235</v>
      </c>
      <c r="C229" s="19" t="s">
        <v>49</v>
      </c>
      <c r="D229" s="20" t="s">
        <v>48</v>
      </c>
      <c r="E229" s="21">
        <v>16053</v>
      </c>
      <c r="F229" s="22">
        <f t="shared" si="5"/>
        <v>27.989427030118318</v>
      </c>
      <c r="G229" s="23">
        <v>573.53800000000001</v>
      </c>
    </row>
    <row r="230" spans="1:7" x14ac:dyDescent="0.2">
      <c r="A230" s="17">
        <v>44259</v>
      </c>
      <c r="B230" s="18" t="s">
        <v>236</v>
      </c>
      <c r="C230" s="19" t="s">
        <v>53</v>
      </c>
      <c r="D230" s="20" t="s">
        <v>48</v>
      </c>
      <c r="E230" s="21">
        <v>38500</v>
      </c>
      <c r="F230" s="22">
        <f t="shared" si="5"/>
        <v>67.127199941416265</v>
      </c>
      <c r="G230" s="23">
        <v>573.53800000000001</v>
      </c>
    </row>
    <row r="231" spans="1:7" x14ac:dyDescent="0.2">
      <c r="A231" s="17">
        <v>44259</v>
      </c>
      <c r="B231" s="18" t="s">
        <v>163</v>
      </c>
      <c r="C231" s="19" t="s">
        <v>51</v>
      </c>
      <c r="D231" s="20" t="s">
        <v>42</v>
      </c>
      <c r="E231" s="21">
        <v>5000</v>
      </c>
      <c r="F231" s="22">
        <f t="shared" si="5"/>
        <v>8.7178181742099046</v>
      </c>
      <c r="G231" s="23">
        <v>573.53800000000001</v>
      </c>
    </row>
    <row r="232" spans="1:7" x14ac:dyDescent="0.2">
      <c r="A232" s="17">
        <v>44259</v>
      </c>
      <c r="B232" s="18" t="s">
        <v>222</v>
      </c>
      <c r="C232" s="19" t="s">
        <v>47</v>
      </c>
      <c r="D232" s="20" t="s">
        <v>48</v>
      </c>
      <c r="E232" s="21">
        <v>10000</v>
      </c>
      <c r="F232" s="22">
        <f t="shared" si="5"/>
        <v>17.435636348419809</v>
      </c>
      <c r="G232" s="23">
        <v>573.53800000000001</v>
      </c>
    </row>
    <row r="233" spans="1:7" x14ac:dyDescent="0.2">
      <c r="A233" s="17">
        <v>44260</v>
      </c>
      <c r="B233" s="18" t="s">
        <v>237</v>
      </c>
      <c r="C233" s="19" t="s">
        <v>53</v>
      </c>
      <c r="D233" s="20" t="s">
        <v>48</v>
      </c>
      <c r="E233" s="21">
        <v>50000</v>
      </c>
      <c r="F233" s="22">
        <f t="shared" si="5"/>
        <v>87.178181742099042</v>
      </c>
      <c r="G233" s="23">
        <v>573.53800000000001</v>
      </c>
    </row>
    <row r="234" spans="1:7" x14ac:dyDescent="0.2">
      <c r="A234" s="17">
        <v>44261</v>
      </c>
      <c r="B234" s="18" t="s">
        <v>238</v>
      </c>
      <c r="C234" s="19" t="s">
        <v>49</v>
      </c>
      <c r="D234" s="20" t="s">
        <v>50</v>
      </c>
      <c r="E234" s="21">
        <v>212775</v>
      </c>
      <c r="F234" s="22">
        <f t="shared" si="5"/>
        <v>370.98675240350246</v>
      </c>
      <c r="G234" s="23">
        <v>573.53800000000001</v>
      </c>
    </row>
    <row r="235" spans="1:7" x14ac:dyDescent="0.2">
      <c r="A235" s="17">
        <v>44261</v>
      </c>
      <c r="B235" s="18" t="s">
        <v>142</v>
      </c>
      <c r="C235" s="19" t="s">
        <v>28</v>
      </c>
      <c r="D235" s="20" t="s">
        <v>52</v>
      </c>
      <c r="E235" s="21">
        <v>104000</v>
      </c>
      <c r="F235" s="22">
        <f t="shared" si="5"/>
        <v>181.33061802356599</v>
      </c>
      <c r="G235" s="23">
        <v>573.53800000000001</v>
      </c>
    </row>
    <row r="236" spans="1:7" x14ac:dyDescent="0.2">
      <c r="A236" s="17">
        <v>44263</v>
      </c>
      <c r="B236" s="18" t="s">
        <v>119</v>
      </c>
      <c r="C236" s="19" t="s">
        <v>51</v>
      </c>
      <c r="D236" s="20" t="s">
        <v>48</v>
      </c>
      <c r="E236" s="21">
        <v>44000</v>
      </c>
      <c r="F236" s="22">
        <f t="shared" si="5"/>
        <v>76.716799933047156</v>
      </c>
      <c r="G236" s="23">
        <v>573.53800000000001</v>
      </c>
    </row>
    <row r="237" spans="1:7" x14ac:dyDescent="0.2">
      <c r="A237" s="17">
        <v>44263</v>
      </c>
      <c r="B237" s="18" t="s">
        <v>163</v>
      </c>
      <c r="C237" s="19" t="s">
        <v>51</v>
      </c>
      <c r="D237" s="20" t="s">
        <v>52</v>
      </c>
      <c r="E237" s="21">
        <v>20000</v>
      </c>
      <c r="F237" s="22">
        <f t="shared" si="5"/>
        <v>34.871272696839618</v>
      </c>
      <c r="G237" s="23">
        <v>573.53800000000001</v>
      </c>
    </row>
    <row r="238" spans="1:7" x14ac:dyDescent="0.2">
      <c r="A238" s="17">
        <v>44263</v>
      </c>
      <c r="B238" s="18" t="s">
        <v>239</v>
      </c>
      <c r="C238" s="19" t="s">
        <v>60</v>
      </c>
      <c r="D238" s="20" t="s">
        <v>48</v>
      </c>
      <c r="E238" s="21">
        <v>70200</v>
      </c>
      <c r="F238" s="22">
        <f t="shared" si="5"/>
        <v>122.39816716590705</v>
      </c>
      <c r="G238" s="23">
        <v>573.53800000000001</v>
      </c>
    </row>
    <row r="239" spans="1:7" x14ac:dyDescent="0.2">
      <c r="A239" s="17">
        <v>44265</v>
      </c>
      <c r="B239" s="24" t="s">
        <v>240</v>
      </c>
      <c r="C239" s="19" t="s">
        <v>51</v>
      </c>
      <c r="D239" s="20" t="s">
        <v>31</v>
      </c>
      <c r="E239" s="21">
        <v>10000</v>
      </c>
      <c r="F239" s="22">
        <f t="shared" si="5"/>
        <v>17.435636348419809</v>
      </c>
      <c r="G239" s="23">
        <v>573.53800000000001</v>
      </c>
    </row>
    <row r="240" spans="1:7" x14ac:dyDescent="0.2">
      <c r="A240" s="17">
        <v>44266</v>
      </c>
      <c r="B240" s="25" t="s">
        <v>241</v>
      </c>
      <c r="C240" s="26" t="s">
        <v>242</v>
      </c>
      <c r="D240" s="27" t="s">
        <v>48</v>
      </c>
      <c r="E240" s="28">
        <v>295000</v>
      </c>
      <c r="F240" s="22">
        <f t="shared" si="5"/>
        <v>514.35127227838439</v>
      </c>
      <c r="G240" s="23">
        <v>573.53800000000001</v>
      </c>
    </row>
    <row r="241" spans="1:7" x14ac:dyDescent="0.2">
      <c r="A241" s="17">
        <v>44266</v>
      </c>
      <c r="B241" s="25" t="s">
        <v>243</v>
      </c>
      <c r="C241" s="26" t="s">
        <v>145</v>
      </c>
      <c r="D241" s="27" t="s">
        <v>48</v>
      </c>
      <c r="E241" s="28">
        <v>389400</v>
      </c>
      <c r="F241" s="22">
        <f t="shared" si="5"/>
        <v>678.94367940746736</v>
      </c>
      <c r="G241" s="23">
        <v>573.53800000000001</v>
      </c>
    </row>
    <row r="242" spans="1:7" x14ac:dyDescent="0.2">
      <c r="A242" s="17">
        <v>44266</v>
      </c>
      <c r="B242" s="18" t="s">
        <v>230</v>
      </c>
      <c r="C242" s="19" t="s">
        <v>47</v>
      </c>
      <c r="D242" s="20" t="s">
        <v>48</v>
      </c>
      <c r="E242" s="21">
        <v>34000</v>
      </c>
      <c r="F242" s="22">
        <f t="shared" si="5"/>
        <v>59.28116358462735</v>
      </c>
      <c r="G242" s="23">
        <v>573.53800000000001</v>
      </c>
    </row>
    <row r="243" spans="1:7" x14ac:dyDescent="0.2">
      <c r="A243" s="81">
        <v>44266</v>
      </c>
      <c r="B243" s="82" t="s">
        <v>86</v>
      </c>
      <c r="C243" s="19" t="s">
        <v>49</v>
      </c>
      <c r="D243" s="20" t="s">
        <v>50</v>
      </c>
      <c r="E243" s="84">
        <v>82200</v>
      </c>
      <c r="F243" s="22">
        <f t="shared" si="5"/>
        <v>143.32093078401081</v>
      </c>
      <c r="G243" s="23">
        <v>573.53800000000001</v>
      </c>
    </row>
    <row r="244" spans="1:7" x14ac:dyDescent="0.2">
      <c r="A244" s="81">
        <v>44266</v>
      </c>
      <c r="B244" s="82" t="s">
        <v>244</v>
      </c>
      <c r="C244" s="85" t="s">
        <v>47</v>
      </c>
      <c r="D244" s="83" t="s">
        <v>48</v>
      </c>
      <c r="E244" s="84">
        <v>40000</v>
      </c>
      <c r="F244" s="22">
        <f t="shared" si="5"/>
        <v>69.742545393679237</v>
      </c>
      <c r="G244" s="23">
        <v>573.53800000000001</v>
      </c>
    </row>
    <row r="245" spans="1:7" x14ac:dyDescent="0.2">
      <c r="A245" s="81">
        <v>44267</v>
      </c>
      <c r="B245" s="82" t="s">
        <v>196</v>
      </c>
      <c r="C245" s="85" t="s">
        <v>51</v>
      </c>
      <c r="D245" s="83" t="s">
        <v>31</v>
      </c>
      <c r="E245" s="84">
        <v>10000</v>
      </c>
      <c r="F245" s="22">
        <f t="shared" si="5"/>
        <v>17.435636348419809</v>
      </c>
      <c r="G245" s="23">
        <v>573.53800000000001</v>
      </c>
    </row>
    <row r="246" spans="1:7" x14ac:dyDescent="0.2">
      <c r="A246" s="81">
        <v>44269</v>
      </c>
      <c r="B246" s="82" t="s">
        <v>245</v>
      </c>
      <c r="C246" s="85" t="s">
        <v>47</v>
      </c>
      <c r="D246" s="83" t="s">
        <v>48</v>
      </c>
      <c r="E246" s="84">
        <v>21460</v>
      </c>
      <c r="F246" s="22">
        <f t="shared" si="5"/>
        <v>37.41687560370891</v>
      </c>
      <c r="G246" s="23">
        <v>573.53800000000001</v>
      </c>
    </row>
    <row r="247" spans="1:7" x14ac:dyDescent="0.2">
      <c r="A247" s="81">
        <v>44270</v>
      </c>
      <c r="B247" s="82" t="s">
        <v>246</v>
      </c>
      <c r="C247" s="85" t="s">
        <v>28</v>
      </c>
      <c r="D247" s="83" t="s">
        <v>52</v>
      </c>
      <c r="E247" s="84">
        <v>50650</v>
      </c>
      <c r="F247" s="22">
        <f t="shared" si="5"/>
        <v>88.31149810474632</v>
      </c>
      <c r="G247" s="23">
        <v>573.53800000000001</v>
      </c>
    </row>
    <row r="248" spans="1:7" x14ac:dyDescent="0.2">
      <c r="A248" s="81">
        <v>44270</v>
      </c>
      <c r="B248" s="82" t="s">
        <v>119</v>
      </c>
      <c r="C248" s="85" t="s">
        <v>51</v>
      </c>
      <c r="D248" s="83" t="s">
        <v>48</v>
      </c>
      <c r="E248" s="84">
        <v>58000</v>
      </c>
      <c r="F248" s="22">
        <f t="shared" si="5"/>
        <v>101.12669082083488</v>
      </c>
      <c r="G248" s="23">
        <v>573.53800000000001</v>
      </c>
    </row>
    <row r="249" spans="1:7" x14ac:dyDescent="0.2">
      <c r="A249" s="81">
        <v>44270</v>
      </c>
      <c r="B249" s="25" t="s">
        <v>247</v>
      </c>
      <c r="C249" s="85" t="s">
        <v>47</v>
      </c>
      <c r="D249" s="83" t="s">
        <v>48</v>
      </c>
      <c r="E249" s="84">
        <v>12000</v>
      </c>
      <c r="F249" s="22">
        <f t="shared" si="5"/>
        <v>20.922763618103769</v>
      </c>
      <c r="G249" s="23">
        <v>573.53800000000001</v>
      </c>
    </row>
    <row r="250" spans="1:7" x14ac:dyDescent="0.2">
      <c r="A250" s="81">
        <v>44270</v>
      </c>
      <c r="B250" s="82" t="s">
        <v>248</v>
      </c>
      <c r="C250" s="85" t="s">
        <v>51</v>
      </c>
      <c r="D250" s="83" t="s">
        <v>42</v>
      </c>
      <c r="E250" s="84">
        <v>30000</v>
      </c>
      <c r="F250" s="22">
        <f t="shared" si="5"/>
        <v>52.306909045259424</v>
      </c>
      <c r="G250" s="23">
        <v>573.53800000000001</v>
      </c>
    </row>
    <row r="251" spans="1:7" x14ac:dyDescent="0.2">
      <c r="A251" s="81">
        <v>44270</v>
      </c>
      <c r="B251" s="82" t="s">
        <v>249</v>
      </c>
      <c r="C251" s="85" t="s">
        <v>47</v>
      </c>
      <c r="D251" s="83" t="s">
        <v>48</v>
      </c>
      <c r="E251" s="84">
        <v>48190</v>
      </c>
      <c r="F251" s="22">
        <f t="shared" si="5"/>
        <v>84.022331563035053</v>
      </c>
      <c r="G251" s="23">
        <v>573.53800000000001</v>
      </c>
    </row>
    <row r="252" spans="1:7" x14ac:dyDescent="0.2">
      <c r="A252" s="81">
        <v>44270</v>
      </c>
      <c r="B252" s="82" t="s">
        <v>250</v>
      </c>
      <c r="C252" s="85" t="s">
        <v>47</v>
      </c>
      <c r="D252" s="83" t="s">
        <v>48</v>
      </c>
      <c r="E252" s="84">
        <v>96000</v>
      </c>
      <c r="F252" s="22">
        <f t="shared" si="5"/>
        <v>167.38210894483015</v>
      </c>
      <c r="G252" s="23">
        <v>573.53800000000001</v>
      </c>
    </row>
    <row r="253" spans="1:7" x14ac:dyDescent="0.2">
      <c r="A253" s="81">
        <v>44270</v>
      </c>
      <c r="B253" s="82" t="s">
        <v>251</v>
      </c>
      <c r="C253" s="85" t="s">
        <v>47</v>
      </c>
      <c r="D253" s="83" t="s">
        <v>42</v>
      </c>
      <c r="E253" s="84">
        <v>10000</v>
      </c>
      <c r="F253" s="22">
        <f t="shared" si="5"/>
        <v>17.435636348419809</v>
      </c>
      <c r="G253" s="23">
        <v>573.53800000000001</v>
      </c>
    </row>
    <row r="254" spans="1:7" x14ac:dyDescent="0.2">
      <c r="A254" s="81">
        <v>44270</v>
      </c>
      <c r="B254" s="82" t="s">
        <v>252</v>
      </c>
      <c r="C254" s="85" t="s">
        <v>28</v>
      </c>
      <c r="D254" s="83" t="s">
        <v>42</v>
      </c>
      <c r="E254" s="84">
        <v>50000</v>
      </c>
      <c r="F254" s="22">
        <f t="shared" si="5"/>
        <v>87.178181742099042</v>
      </c>
      <c r="G254" s="23">
        <v>573.53800000000001</v>
      </c>
    </row>
    <row r="255" spans="1:7" x14ac:dyDescent="0.2">
      <c r="A255" s="29">
        <v>44270</v>
      </c>
      <c r="B255" s="25" t="s">
        <v>253</v>
      </c>
      <c r="C255" s="85" t="s">
        <v>28</v>
      </c>
      <c r="D255" s="27" t="s">
        <v>42</v>
      </c>
      <c r="E255" s="28">
        <v>280000</v>
      </c>
      <c r="F255" s="22">
        <f t="shared" si="5"/>
        <v>488.19781775575461</v>
      </c>
      <c r="G255" s="23">
        <v>573.53800000000001</v>
      </c>
    </row>
    <row r="256" spans="1:7" x14ac:dyDescent="0.2">
      <c r="A256" s="29">
        <v>44270</v>
      </c>
      <c r="B256" s="25" t="s">
        <v>254</v>
      </c>
      <c r="C256" s="85" t="s">
        <v>28</v>
      </c>
      <c r="D256" s="27" t="s">
        <v>42</v>
      </c>
      <c r="E256" s="28">
        <v>104000</v>
      </c>
      <c r="F256" s="22">
        <f t="shared" si="5"/>
        <v>181.33061802356599</v>
      </c>
      <c r="G256" s="23">
        <v>573.53800000000001</v>
      </c>
    </row>
    <row r="257" spans="1:7" x14ac:dyDescent="0.2">
      <c r="A257" s="29">
        <v>44271</v>
      </c>
      <c r="B257" s="25" t="s">
        <v>164</v>
      </c>
      <c r="C257" s="26" t="s">
        <v>54</v>
      </c>
      <c r="D257" s="27" t="s">
        <v>48</v>
      </c>
      <c r="E257" s="28">
        <v>42000</v>
      </c>
      <c r="F257" s="22">
        <f t="shared" si="5"/>
        <v>73.229672663363189</v>
      </c>
      <c r="G257" s="23">
        <v>573.53800000000001</v>
      </c>
    </row>
    <row r="258" spans="1:7" x14ac:dyDescent="0.2">
      <c r="A258" s="29">
        <v>44271</v>
      </c>
      <c r="B258" s="25" t="s">
        <v>164</v>
      </c>
      <c r="C258" s="26" t="s">
        <v>54</v>
      </c>
      <c r="D258" s="27" t="s">
        <v>48</v>
      </c>
      <c r="E258" s="28">
        <v>56000</v>
      </c>
      <c r="F258" s="22">
        <f t="shared" si="5"/>
        <v>97.639563551150928</v>
      </c>
      <c r="G258" s="23">
        <v>573.53800000000001</v>
      </c>
    </row>
    <row r="259" spans="1:7" x14ac:dyDescent="0.2">
      <c r="A259" s="29">
        <v>44271</v>
      </c>
      <c r="B259" s="25" t="s">
        <v>88</v>
      </c>
      <c r="C259" s="26" t="s">
        <v>55</v>
      </c>
      <c r="D259" s="27" t="s">
        <v>42</v>
      </c>
      <c r="E259" s="28">
        <v>22000</v>
      </c>
      <c r="F259" s="22">
        <f t="shared" si="5"/>
        <v>38.358399966523578</v>
      </c>
      <c r="G259" s="23">
        <v>573.53800000000001</v>
      </c>
    </row>
    <row r="260" spans="1:7" x14ac:dyDescent="0.2">
      <c r="A260" s="29">
        <v>44271</v>
      </c>
      <c r="B260" s="25" t="s">
        <v>88</v>
      </c>
      <c r="C260" s="26" t="s">
        <v>55</v>
      </c>
      <c r="D260" s="27" t="s">
        <v>42</v>
      </c>
      <c r="E260" s="28">
        <v>22000</v>
      </c>
      <c r="F260" s="22">
        <f t="shared" si="5"/>
        <v>38.358399966523578</v>
      </c>
      <c r="G260" s="23">
        <v>573.53800000000001</v>
      </c>
    </row>
    <row r="261" spans="1:7" x14ac:dyDescent="0.2">
      <c r="A261" s="29">
        <v>44271</v>
      </c>
      <c r="B261" s="25" t="s">
        <v>88</v>
      </c>
      <c r="C261" s="26" t="s">
        <v>55</v>
      </c>
      <c r="D261" s="27" t="s">
        <v>42</v>
      </c>
      <c r="E261" s="28">
        <v>16500</v>
      </c>
      <c r="F261" s="22">
        <f t="shared" si="5"/>
        <v>28.768799974892683</v>
      </c>
      <c r="G261" s="23">
        <v>573.53800000000001</v>
      </c>
    </row>
    <row r="262" spans="1:7" x14ac:dyDescent="0.2">
      <c r="A262" s="29">
        <v>44271</v>
      </c>
      <c r="B262" s="25" t="s">
        <v>255</v>
      </c>
      <c r="C262" s="26" t="s">
        <v>28</v>
      </c>
      <c r="D262" s="27" t="s">
        <v>42</v>
      </c>
      <c r="E262" s="28">
        <v>5000</v>
      </c>
      <c r="F262" s="22">
        <f t="shared" si="5"/>
        <v>8.7178181742099046</v>
      </c>
      <c r="G262" s="23">
        <v>573.53800000000001</v>
      </c>
    </row>
    <row r="263" spans="1:7" x14ac:dyDescent="0.2">
      <c r="A263" s="29">
        <v>44271</v>
      </c>
      <c r="B263" s="25" t="s">
        <v>88</v>
      </c>
      <c r="C263" s="26" t="s">
        <v>55</v>
      </c>
      <c r="D263" s="27" t="s">
        <v>42</v>
      </c>
      <c r="E263" s="28">
        <v>22000</v>
      </c>
      <c r="F263" s="22">
        <f t="shared" si="5"/>
        <v>38.358399966523578</v>
      </c>
      <c r="G263" s="23">
        <v>573.53800000000001</v>
      </c>
    </row>
    <row r="264" spans="1:7" x14ac:dyDescent="0.2">
      <c r="A264" s="29">
        <v>44271</v>
      </c>
      <c r="B264" s="25" t="s">
        <v>256</v>
      </c>
      <c r="C264" s="26" t="s">
        <v>59</v>
      </c>
      <c r="D264" s="27" t="s">
        <v>48</v>
      </c>
      <c r="E264" s="28">
        <v>48700</v>
      </c>
      <c r="F264" s="22">
        <f t="shared" si="5"/>
        <v>84.911549016804472</v>
      </c>
      <c r="G264" s="23">
        <v>573.53800000000001</v>
      </c>
    </row>
    <row r="265" spans="1:7" x14ac:dyDescent="0.2">
      <c r="A265" s="29">
        <v>44271</v>
      </c>
      <c r="B265" s="25" t="s">
        <v>177</v>
      </c>
      <c r="C265" s="26" t="s">
        <v>55</v>
      </c>
      <c r="D265" s="27" t="s">
        <v>42</v>
      </c>
      <c r="E265" s="28">
        <v>41800</v>
      </c>
      <c r="F265" s="22">
        <f t="shared" si="5"/>
        <v>72.880959936394802</v>
      </c>
      <c r="G265" s="23">
        <v>573.53800000000001</v>
      </c>
    </row>
    <row r="266" spans="1:7" x14ac:dyDescent="0.2">
      <c r="A266" s="29">
        <v>44271</v>
      </c>
      <c r="B266" s="25" t="s">
        <v>88</v>
      </c>
      <c r="C266" s="26" t="s">
        <v>55</v>
      </c>
      <c r="D266" s="27" t="s">
        <v>42</v>
      </c>
      <c r="E266" s="28">
        <v>12000</v>
      </c>
      <c r="F266" s="22">
        <f t="shared" si="5"/>
        <v>20.922763618103769</v>
      </c>
      <c r="G266" s="23">
        <v>573.53800000000001</v>
      </c>
    </row>
    <row r="267" spans="1:7" x14ac:dyDescent="0.2">
      <c r="A267" s="29">
        <v>44271</v>
      </c>
      <c r="B267" s="25" t="s">
        <v>88</v>
      </c>
      <c r="C267" s="26" t="s">
        <v>55</v>
      </c>
      <c r="D267" s="27" t="s">
        <v>42</v>
      </c>
      <c r="E267" s="28">
        <v>22000</v>
      </c>
      <c r="F267" s="22">
        <f t="shared" si="5"/>
        <v>38.358399966523578</v>
      </c>
      <c r="G267" s="23">
        <v>573.53800000000001</v>
      </c>
    </row>
    <row r="268" spans="1:7" x14ac:dyDescent="0.2">
      <c r="A268" s="29">
        <v>44271</v>
      </c>
      <c r="B268" s="25" t="s">
        <v>257</v>
      </c>
      <c r="C268" s="26" t="s">
        <v>28</v>
      </c>
      <c r="D268" s="27" t="s">
        <v>42</v>
      </c>
      <c r="E268" s="28">
        <v>99950</v>
      </c>
      <c r="F268" s="22">
        <f t="shared" si="5"/>
        <v>174.26918530245598</v>
      </c>
      <c r="G268" s="23">
        <v>573.53800000000001</v>
      </c>
    </row>
    <row r="269" spans="1:7" x14ac:dyDescent="0.2">
      <c r="A269" s="29">
        <v>44271</v>
      </c>
      <c r="B269" s="25" t="s">
        <v>258</v>
      </c>
      <c r="C269" s="26" t="s">
        <v>28</v>
      </c>
      <c r="D269" s="27" t="s">
        <v>42</v>
      </c>
      <c r="E269" s="28">
        <v>2500</v>
      </c>
      <c r="F269" s="22">
        <f t="shared" si="5"/>
        <v>4.3589090871049523</v>
      </c>
      <c r="G269" s="23">
        <v>573.53800000000001</v>
      </c>
    </row>
    <row r="270" spans="1:7" x14ac:dyDescent="0.2">
      <c r="A270" s="29">
        <v>44272</v>
      </c>
      <c r="B270" s="25" t="s">
        <v>177</v>
      </c>
      <c r="C270" s="26" t="s">
        <v>55</v>
      </c>
      <c r="D270" s="27" t="s">
        <v>31</v>
      </c>
      <c r="E270" s="28">
        <v>45000</v>
      </c>
      <c r="F270" s="22">
        <f t="shared" si="5"/>
        <v>78.460363567889132</v>
      </c>
      <c r="G270" s="23">
        <v>573.53800000000001</v>
      </c>
    </row>
    <row r="271" spans="1:7" x14ac:dyDescent="0.2">
      <c r="A271" s="29">
        <v>44272</v>
      </c>
      <c r="B271" s="25" t="s">
        <v>88</v>
      </c>
      <c r="C271" s="26" t="s">
        <v>55</v>
      </c>
      <c r="D271" s="27" t="s">
        <v>31</v>
      </c>
      <c r="E271" s="28">
        <v>20000</v>
      </c>
      <c r="F271" s="22">
        <f t="shared" si="5"/>
        <v>34.871272696839618</v>
      </c>
      <c r="G271" s="23">
        <v>573.53800000000001</v>
      </c>
    </row>
    <row r="272" spans="1:7" x14ac:dyDescent="0.2">
      <c r="A272" s="29">
        <v>44272</v>
      </c>
      <c r="B272" s="25" t="s">
        <v>29</v>
      </c>
      <c r="C272" s="26" t="s">
        <v>56</v>
      </c>
      <c r="D272" s="27" t="s">
        <v>31</v>
      </c>
      <c r="E272" s="28">
        <v>9000</v>
      </c>
      <c r="F272" s="22">
        <f t="shared" si="5"/>
        <v>15.692072713577828</v>
      </c>
      <c r="G272" s="23">
        <v>573.53800000000001</v>
      </c>
    </row>
    <row r="273" spans="1:7" x14ac:dyDescent="0.2">
      <c r="A273" s="29">
        <v>44272</v>
      </c>
      <c r="B273" s="25" t="s">
        <v>177</v>
      </c>
      <c r="C273" s="26" t="s">
        <v>55</v>
      </c>
      <c r="D273" s="27" t="s">
        <v>42</v>
      </c>
      <c r="E273" s="28">
        <v>60000</v>
      </c>
      <c r="F273" s="22">
        <f t="shared" si="5"/>
        <v>104.61381809051885</v>
      </c>
      <c r="G273" s="23">
        <v>573.53800000000001</v>
      </c>
    </row>
    <row r="274" spans="1:7" x14ac:dyDescent="0.2">
      <c r="A274" s="29">
        <v>44272</v>
      </c>
      <c r="B274" s="25" t="s">
        <v>35</v>
      </c>
      <c r="C274" s="26" t="s">
        <v>55</v>
      </c>
      <c r="D274" s="27" t="s">
        <v>42</v>
      </c>
      <c r="E274" s="28">
        <v>16000</v>
      </c>
      <c r="F274" s="22">
        <f t="shared" si="5"/>
        <v>27.897018157471692</v>
      </c>
      <c r="G274" s="23">
        <v>573.53800000000001</v>
      </c>
    </row>
    <row r="275" spans="1:7" x14ac:dyDescent="0.2">
      <c r="A275" s="29">
        <v>44272</v>
      </c>
      <c r="B275" s="25" t="s">
        <v>104</v>
      </c>
      <c r="C275" s="26" t="s">
        <v>55</v>
      </c>
      <c r="D275" s="27" t="s">
        <v>42</v>
      </c>
      <c r="E275" s="28">
        <v>5000</v>
      </c>
      <c r="F275" s="22">
        <f t="shared" si="5"/>
        <v>8.7178181742099046</v>
      </c>
      <c r="G275" s="23">
        <v>573.53800000000001</v>
      </c>
    </row>
    <row r="276" spans="1:7" x14ac:dyDescent="0.2">
      <c r="A276" s="29">
        <v>44272</v>
      </c>
      <c r="B276" s="25" t="s">
        <v>259</v>
      </c>
      <c r="C276" s="26" t="s">
        <v>51</v>
      </c>
      <c r="D276" s="27" t="s">
        <v>42</v>
      </c>
      <c r="E276" s="28">
        <v>1000</v>
      </c>
      <c r="F276" s="22">
        <f t="shared" si="5"/>
        <v>1.7435636348419807</v>
      </c>
      <c r="G276" s="23">
        <v>573.53800000000001</v>
      </c>
    </row>
    <row r="277" spans="1:7" x14ac:dyDescent="0.2">
      <c r="A277" s="29">
        <v>44272</v>
      </c>
      <c r="B277" s="25" t="s">
        <v>86</v>
      </c>
      <c r="C277" s="26" t="s">
        <v>49</v>
      </c>
      <c r="D277" s="27" t="s">
        <v>50</v>
      </c>
      <c r="E277" s="28">
        <v>1000</v>
      </c>
      <c r="F277" s="22">
        <f t="shared" si="5"/>
        <v>1.7435636348419807</v>
      </c>
      <c r="G277" s="23">
        <v>573.53800000000001</v>
      </c>
    </row>
    <row r="278" spans="1:7" x14ac:dyDescent="0.2">
      <c r="A278" s="29">
        <v>44272</v>
      </c>
      <c r="B278" s="25" t="s">
        <v>86</v>
      </c>
      <c r="C278" s="26" t="s">
        <v>49</v>
      </c>
      <c r="D278" s="27" t="s">
        <v>50</v>
      </c>
      <c r="E278" s="28">
        <v>4500</v>
      </c>
      <c r="F278" s="22">
        <f t="shared" si="5"/>
        <v>7.8460363567889138</v>
      </c>
      <c r="G278" s="23">
        <v>573.53800000000001</v>
      </c>
    </row>
    <row r="279" spans="1:7" x14ac:dyDescent="0.2">
      <c r="A279" s="29">
        <v>44272</v>
      </c>
      <c r="B279" s="25" t="s">
        <v>175</v>
      </c>
      <c r="C279" s="26" t="s">
        <v>195</v>
      </c>
      <c r="D279" s="27" t="s">
        <v>42</v>
      </c>
      <c r="E279" s="28">
        <v>5000</v>
      </c>
      <c r="F279" s="22">
        <f t="shared" si="5"/>
        <v>8.7178181742099046</v>
      </c>
      <c r="G279" s="23">
        <v>573.53800000000001</v>
      </c>
    </row>
    <row r="280" spans="1:7" x14ac:dyDescent="0.2">
      <c r="A280" s="29">
        <v>44272</v>
      </c>
      <c r="B280" s="25" t="s">
        <v>177</v>
      </c>
      <c r="C280" s="26" t="s">
        <v>55</v>
      </c>
      <c r="D280" s="27" t="s">
        <v>42</v>
      </c>
      <c r="E280" s="28">
        <v>30000</v>
      </c>
      <c r="F280" s="22">
        <f t="shared" si="5"/>
        <v>52.306909045259424</v>
      </c>
      <c r="G280" s="23">
        <v>573.53800000000001</v>
      </c>
    </row>
    <row r="281" spans="1:7" x14ac:dyDescent="0.2">
      <c r="A281" s="29">
        <v>44273</v>
      </c>
      <c r="B281" s="25" t="s">
        <v>175</v>
      </c>
      <c r="C281" s="26" t="s">
        <v>195</v>
      </c>
      <c r="D281" s="27" t="s">
        <v>42</v>
      </c>
      <c r="E281" s="28">
        <v>3800</v>
      </c>
      <c r="F281" s="22">
        <f t="shared" si="5"/>
        <v>6.6255418123995273</v>
      </c>
      <c r="G281" s="23">
        <v>573.53800000000001</v>
      </c>
    </row>
    <row r="282" spans="1:7" x14ac:dyDescent="0.2">
      <c r="A282" s="29">
        <v>44273</v>
      </c>
      <c r="B282" s="25" t="s">
        <v>260</v>
      </c>
      <c r="C282" s="26" t="s">
        <v>180</v>
      </c>
      <c r="D282" s="27" t="s">
        <v>42</v>
      </c>
      <c r="E282" s="28">
        <v>200000</v>
      </c>
      <c r="F282" s="22">
        <f t="shared" si="5"/>
        <v>348.71272696839617</v>
      </c>
      <c r="G282" s="23">
        <v>573.53800000000001</v>
      </c>
    </row>
    <row r="283" spans="1:7" x14ac:dyDescent="0.2">
      <c r="A283" s="29">
        <v>44273</v>
      </c>
      <c r="B283" s="25" t="s">
        <v>260</v>
      </c>
      <c r="C283" s="26" t="s">
        <v>180</v>
      </c>
      <c r="D283" s="27" t="s">
        <v>42</v>
      </c>
      <c r="E283" s="28">
        <v>90000</v>
      </c>
      <c r="F283" s="22">
        <f t="shared" si="5"/>
        <v>156.92072713577826</v>
      </c>
      <c r="G283" s="23">
        <v>573.53800000000001</v>
      </c>
    </row>
    <row r="284" spans="1:7" x14ac:dyDescent="0.2">
      <c r="A284" s="29">
        <v>44273</v>
      </c>
      <c r="B284" s="25" t="s">
        <v>177</v>
      </c>
      <c r="C284" s="26" t="s">
        <v>55</v>
      </c>
      <c r="D284" s="27" t="s">
        <v>42</v>
      </c>
      <c r="E284" s="28">
        <v>235000</v>
      </c>
      <c r="F284" s="22">
        <f t="shared" si="5"/>
        <v>409.73745418786547</v>
      </c>
      <c r="G284" s="23">
        <v>573.53800000000001</v>
      </c>
    </row>
    <row r="285" spans="1:7" x14ac:dyDescent="0.2">
      <c r="A285" s="29">
        <v>44273</v>
      </c>
      <c r="B285" s="25" t="s">
        <v>260</v>
      </c>
      <c r="C285" s="26" t="s">
        <v>180</v>
      </c>
      <c r="D285" s="27" t="s">
        <v>42</v>
      </c>
      <c r="E285" s="28">
        <v>15000</v>
      </c>
      <c r="F285" s="22">
        <f t="shared" si="5"/>
        <v>26.153454522629712</v>
      </c>
      <c r="G285" s="23">
        <v>573.53800000000001</v>
      </c>
    </row>
    <row r="286" spans="1:7" x14ac:dyDescent="0.2">
      <c r="A286" s="29">
        <v>44273</v>
      </c>
      <c r="B286" s="25" t="s">
        <v>142</v>
      </c>
      <c r="C286" s="26" t="s">
        <v>28</v>
      </c>
      <c r="D286" s="27" t="s">
        <v>42</v>
      </c>
      <c r="E286" s="28">
        <v>52500</v>
      </c>
      <c r="F286" s="22">
        <f t="shared" si="5"/>
        <v>91.53709082920399</v>
      </c>
      <c r="G286" s="23">
        <v>573.53800000000001</v>
      </c>
    </row>
    <row r="287" spans="1:7" x14ac:dyDescent="0.2">
      <c r="A287" s="29">
        <v>44273</v>
      </c>
      <c r="B287" s="25" t="s">
        <v>88</v>
      </c>
      <c r="C287" s="26" t="s">
        <v>55</v>
      </c>
      <c r="D287" s="27" t="s">
        <v>42</v>
      </c>
      <c r="E287" s="28">
        <v>5000</v>
      </c>
      <c r="F287" s="22">
        <f t="shared" si="5"/>
        <v>8.7178181742099046</v>
      </c>
      <c r="G287" s="23">
        <v>573.53800000000001</v>
      </c>
    </row>
    <row r="288" spans="1:7" x14ac:dyDescent="0.2">
      <c r="A288" s="29">
        <v>44273</v>
      </c>
      <c r="B288" s="25" t="s">
        <v>142</v>
      </c>
      <c r="C288" s="26" t="s">
        <v>28</v>
      </c>
      <c r="D288" s="27" t="s">
        <v>42</v>
      </c>
      <c r="E288" s="28">
        <v>28000</v>
      </c>
      <c r="F288" s="22">
        <f t="shared" si="5"/>
        <v>48.819781775575464</v>
      </c>
      <c r="G288" s="23">
        <v>573.53800000000001</v>
      </c>
    </row>
    <row r="289" spans="1:7" x14ac:dyDescent="0.2">
      <c r="A289" s="29">
        <v>44273</v>
      </c>
      <c r="B289" s="25" t="s">
        <v>261</v>
      </c>
      <c r="C289" s="26" t="s">
        <v>28</v>
      </c>
      <c r="D289" s="27" t="s">
        <v>42</v>
      </c>
      <c r="E289" s="28">
        <v>1500</v>
      </c>
      <c r="F289" s="22">
        <f t="shared" ref="F289:F337" si="6">E289/G289</f>
        <v>2.6153454522629711</v>
      </c>
      <c r="G289" s="23">
        <v>573.53800000000001</v>
      </c>
    </row>
    <row r="290" spans="1:7" x14ac:dyDescent="0.2">
      <c r="A290" s="29">
        <v>44275</v>
      </c>
      <c r="B290" s="25" t="s">
        <v>177</v>
      </c>
      <c r="C290" s="26" t="s">
        <v>55</v>
      </c>
      <c r="D290" s="27" t="s">
        <v>31</v>
      </c>
      <c r="E290" s="28">
        <v>67200</v>
      </c>
      <c r="F290" s="22">
        <f t="shared" si="6"/>
        <v>117.16747626138111</v>
      </c>
      <c r="G290" s="23">
        <v>573.53800000000001</v>
      </c>
    </row>
    <row r="291" spans="1:7" x14ac:dyDescent="0.2">
      <c r="A291" s="29">
        <v>44275</v>
      </c>
      <c r="B291" s="25" t="s">
        <v>88</v>
      </c>
      <c r="C291" s="26" t="s">
        <v>55</v>
      </c>
      <c r="D291" s="27" t="s">
        <v>31</v>
      </c>
      <c r="E291" s="28">
        <v>20000</v>
      </c>
      <c r="F291" s="22">
        <f t="shared" si="6"/>
        <v>34.871272696839618</v>
      </c>
      <c r="G291" s="23">
        <v>573.53800000000001</v>
      </c>
    </row>
    <row r="292" spans="1:7" x14ac:dyDescent="0.2">
      <c r="A292" s="29">
        <v>44277</v>
      </c>
      <c r="B292" s="25" t="s">
        <v>260</v>
      </c>
      <c r="C292" s="26" t="s">
        <v>180</v>
      </c>
      <c r="D292" s="27" t="s">
        <v>42</v>
      </c>
      <c r="E292" s="28">
        <v>150000</v>
      </c>
      <c r="F292" s="22">
        <f t="shared" si="6"/>
        <v>261.5345452262971</v>
      </c>
      <c r="G292" s="23">
        <v>573.53800000000001</v>
      </c>
    </row>
    <row r="293" spans="1:7" x14ac:dyDescent="0.2">
      <c r="A293" s="29">
        <v>44277</v>
      </c>
      <c r="B293" s="25" t="s">
        <v>262</v>
      </c>
      <c r="C293" s="26" t="s">
        <v>180</v>
      </c>
      <c r="D293" s="27" t="s">
        <v>61</v>
      </c>
      <c r="E293" s="28">
        <v>179000</v>
      </c>
      <c r="F293" s="22">
        <f t="shared" si="6"/>
        <v>312.09789063671457</v>
      </c>
      <c r="G293" s="23">
        <v>573.53800000000001</v>
      </c>
    </row>
    <row r="294" spans="1:7" x14ac:dyDescent="0.2">
      <c r="A294" s="29">
        <v>44277</v>
      </c>
      <c r="B294" s="25" t="s">
        <v>119</v>
      </c>
      <c r="C294" s="26" t="s">
        <v>51</v>
      </c>
      <c r="D294" s="27" t="s">
        <v>48</v>
      </c>
      <c r="E294" s="28">
        <v>44000</v>
      </c>
      <c r="F294" s="22">
        <f t="shared" si="6"/>
        <v>76.716799933047156</v>
      </c>
      <c r="G294" s="23">
        <v>573.53800000000001</v>
      </c>
    </row>
    <row r="295" spans="1:7" x14ac:dyDescent="0.2">
      <c r="A295" s="29">
        <v>44278</v>
      </c>
      <c r="B295" s="25" t="s">
        <v>263</v>
      </c>
      <c r="C295" s="26" t="s">
        <v>47</v>
      </c>
      <c r="D295" s="27" t="s">
        <v>48</v>
      </c>
      <c r="E295" s="28">
        <v>9900</v>
      </c>
      <c r="F295" s="22">
        <f t="shared" si="6"/>
        <v>17.261279984935609</v>
      </c>
      <c r="G295" s="23">
        <v>573.53800000000001</v>
      </c>
    </row>
    <row r="296" spans="1:7" x14ac:dyDescent="0.2">
      <c r="A296" s="29">
        <v>44278</v>
      </c>
      <c r="B296" s="25" t="s">
        <v>177</v>
      </c>
      <c r="C296" s="26" t="s">
        <v>55</v>
      </c>
      <c r="D296" s="27" t="s">
        <v>17</v>
      </c>
      <c r="E296" s="28">
        <v>15000</v>
      </c>
      <c r="F296" s="22">
        <f t="shared" si="6"/>
        <v>26.153454522629712</v>
      </c>
      <c r="G296" s="23">
        <v>573.53800000000001</v>
      </c>
    </row>
    <row r="297" spans="1:7" x14ac:dyDescent="0.2">
      <c r="A297" s="29">
        <v>44278</v>
      </c>
      <c r="B297" s="25" t="s">
        <v>88</v>
      </c>
      <c r="C297" s="26" t="s">
        <v>55</v>
      </c>
      <c r="D297" s="27" t="s">
        <v>17</v>
      </c>
      <c r="E297" s="28">
        <v>16500</v>
      </c>
      <c r="F297" s="22">
        <f t="shared" si="6"/>
        <v>28.768799974892683</v>
      </c>
      <c r="G297" s="23">
        <v>573.53800000000001</v>
      </c>
    </row>
    <row r="298" spans="1:7" x14ac:dyDescent="0.2">
      <c r="A298" s="29">
        <v>44279</v>
      </c>
      <c r="B298" s="25" t="s">
        <v>163</v>
      </c>
      <c r="C298" s="26" t="s">
        <v>51</v>
      </c>
      <c r="D298" s="27" t="s">
        <v>31</v>
      </c>
      <c r="E298" s="28">
        <v>5000</v>
      </c>
      <c r="F298" s="22">
        <f t="shared" si="6"/>
        <v>8.7178181742099046</v>
      </c>
      <c r="G298" s="23">
        <v>573.53800000000001</v>
      </c>
    </row>
    <row r="299" spans="1:7" x14ac:dyDescent="0.2">
      <c r="A299" s="29">
        <v>44279</v>
      </c>
      <c r="B299" s="25" t="s">
        <v>29</v>
      </c>
      <c r="C299" s="26" t="s">
        <v>56</v>
      </c>
      <c r="D299" s="27" t="s">
        <v>31</v>
      </c>
      <c r="E299" s="28">
        <v>5000</v>
      </c>
      <c r="F299" s="22">
        <f t="shared" si="6"/>
        <v>8.7178181742099046</v>
      </c>
      <c r="G299" s="23">
        <v>573.53800000000001</v>
      </c>
    </row>
    <row r="300" spans="1:7" x14ac:dyDescent="0.2">
      <c r="A300" s="29">
        <v>44280</v>
      </c>
      <c r="B300" s="25" t="s">
        <v>237</v>
      </c>
      <c r="C300" s="26" t="s">
        <v>53</v>
      </c>
      <c r="D300" s="27" t="s">
        <v>48</v>
      </c>
      <c r="E300" s="28">
        <v>50000</v>
      </c>
      <c r="F300" s="22">
        <f t="shared" si="6"/>
        <v>87.178181742099042</v>
      </c>
      <c r="G300" s="23">
        <v>573.53800000000001</v>
      </c>
    </row>
    <row r="301" spans="1:7" x14ac:dyDescent="0.2">
      <c r="A301" s="29">
        <v>44280</v>
      </c>
      <c r="B301" s="25" t="s">
        <v>264</v>
      </c>
      <c r="C301" s="26" t="s">
        <v>49</v>
      </c>
      <c r="D301" s="27" t="s">
        <v>50</v>
      </c>
      <c r="E301" s="28">
        <v>48500</v>
      </c>
      <c r="F301" s="22">
        <f t="shared" si="6"/>
        <v>84.562836289836071</v>
      </c>
      <c r="G301" s="23">
        <v>573.53800000000001</v>
      </c>
    </row>
    <row r="302" spans="1:7" x14ac:dyDescent="0.2">
      <c r="A302" s="29">
        <v>44280</v>
      </c>
      <c r="B302" s="25" t="s">
        <v>265</v>
      </c>
      <c r="C302" s="26" t="s">
        <v>28</v>
      </c>
      <c r="D302" s="27" t="s">
        <v>48</v>
      </c>
      <c r="E302" s="28">
        <v>25000</v>
      </c>
      <c r="F302" s="22">
        <f t="shared" si="6"/>
        <v>43.589090871049521</v>
      </c>
      <c r="G302" s="23">
        <v>573.53800000000001</v>
      </c>
    </row>
    <row r="303" spans="1:7" x14ac:dyDescent="0.2">
      <c r="A303" s="29">
        <v>44280</v>
      </c>
      <c r="B303" s="25" t="s">
        <v>266</v>
      </c>
      <c r="C303" s="26" t="s">
        <v>28</v>
      </c>
      <c r="D303" s="27" t="s">
        <v>48</v>
      </c>
      <c r="E303" s="28">
        <v>10000</v>
      </c>
      <c r="F303" s="22">
        <f t="shared" si="6"/>
        <v>17.435636348419809</v>
      </c>
      <c r="G303" s="23">
        <v>573.53800000000001</v>
      </c>
    </row>
    <row r="304" spans="1:7" x14ac:dyDescent="0.2">
      <c r="A304" s="29">
        <v>44280</v>
      </c>
      <c r="B304" s="25" t="s">
        <v>267</v>
      </c>
      <c r="C304" s="26" t="s">
        <v>28</v>
      </c>
      <c r="D304" s="27" t="s">
        <v>17</v>
      </c>
      <c r="E304" s="28">
        <v>20000</v>
      </c>
      <c r="F304" s="22">
        <f t="shared" si="6"/>
        <v>34.871272696839618</v>
      </c>
      <c r="G304" s="23">
        <v>573.53800000000001</v>
      </c>
    </row>
    <row r="305" spans="1:7" x14ac:dyDescent="0.2">
      <c r="A305" s="29">
        <v>44280</v>
      </c>
      <c r="B305" s="25" t="s">
        <v>268</v>
      </c>
      <c r="C305" s="26" t="s">
        <v>49</v>
      </c>
      <c r="D305" s="27" t="s">
        <v>48</v>
      </c>
      <c r="E305" s="28">
        <v>397052</v>
      </c>
      <c r="F305" s="22">
        <f t="shared" si="6"/>
        <v>692.28542834127813</v>
      </c>
      <c r="G305" s="23">
        <v>573.53800000000001</v>
      </c>
    </row>
    <row r="306" spans="1:7" x14ac:dyDescent="0.2">
      <c r="A306" s="29">
        <v>44280</v>
      </c>
      <c r="B306" s="25" t="s">
        <v>269</v>
      </c>
      <c r="C306" s="26" t="s">
        <v>49</v>
      </c>
      <c r="D306" s="27" t="s">
        <v>48</v>
      </c>
      <c r="E306" s="28">
        <v>547441</v>
      </c>
      <c r="F306" s="22">
        <f t="shared" si="6"/>
        <v>954.49821982152878</v>
      </c>
      <c r="G306" s="23">
        <v>573.53800000000001</v>
      </c>
    </row>
    <row r="307" spans="1:7" x14ac:dyDescent="0.2">
      <c r="A307" s="29">
        <v>44281</v>
      </c>
      <c r="B307" s="25" t="s">
        <v>260</v>
      </c>
      <c r="C307" s="26" t="s">
        <v>180</v>
      </c>
      <c r="D307" s="27" t="s">
        <v>42</v>
      </c>
      <c r="E307" s="28">
        <v>50000</v>
      </c>
      <c r="F307" s="22">
        <f t="shared" si="6"/>
        <v>87.178181742099042</v>
      </c>
      <c r="G307" s="23">
        <v>573.53800000000001</v>
      </c>
    </row>
    <row r="308" spans="1:7" x14ac:dyDescent="0.2">
      <c r="A308" s="29">
        <v>44281</v>
      </c>
      <c r="B308" s="25" t="s">
        <v>262</v>
      </c>
      <c r="C308" s="26" t="s">
        <v>180</v>
      </c>
      <c r="D308" s="27" t="s">
        <v>61</v>
      </c>
      <c r="E308" s="28">
        <v>130000</v>
      </c>
      <c r="F308" s="22">
        <f t="shared" si="6"/>
        <v>226.66327252945752</v>
      </c>
      <c r="G308" s="23">
        <v>573.53800000000001</v>
      </c>
    </row>
    <row r="309" spans="1:7" x14ac:dyDescent="0.2">
      <c r="A309" s="29">
        <v>44281</v>
      </c>
      <c r="B309" s="25" t="s">
        <v>163</v>
      </c>
      <c r="C309" s="26" t="s">
        <v>51</v>
      </c>
      <c r="D309" s="27" t="s">
        <v>31</v>
      </c>
      <c r="E309" s="28">
        <v>5000</v>
      </c>
      <c r="F309" s="22">
        <f t="shared" si="6"/>
        <v>8.7178181742099046</v>
      </c>
      <c r="G309" s="23">
        <v>573.53800000000001</v>
      </c>
    </row>
    <row r="310" spans="1:7" x14ac:dyDescent="0.2">
      <c r="A310" s="29">
        <v>44281</v>
      </c>
      <c r="B310" s="25" t="s">
        <v>270</v>
      </c>
      <c r="C310" s="26" t="s">
        <v>49</v>
      </c>
      <c r="D310" s="27" t="s">
        <v>50</v>
      </c>
      <c r="E310" s="28">
        <v>14000</v>
      </c>
      <c r="F310" s="22">
        <f t="shared" si="6"/>
        <v>24.409890887787732</v>
      </c>
      <c r="G310" s="23">
        <v>573.53800000000001</v>
      </c>
    </row>
    <row r="311" spans="1:7" x14ac:dyDescent="0.2">
      <c r="A311" s="29">
        <v>44282</v>
      </c>
      <c r="B311" s="25" t="s">
        <v>271</v>
      </c>
      <c r="C311" s="26" t="s">
        <v>47</v>
      </c>
      <c r="D311" s="27" t="s">
        <v>48</v>
      </c>
      <c r="E311" s="28">
        <v>3200</v>
      </c>
      <c r="F311" s="22">
        <f t="shared" si="6"/>
        <v>5.5794036314943387</v>
      </c>
      <c r="G311" s="23">
        <v>573.53800000000001</v>
      </c>
    </row>
    <row r="312" spans="1:7" x14ac:dyDescent="0.2">
      <c r="A312" s="29">
        <v>44283</v>
      </c>
      <c r="B312" s="25" t="s">
        <v>272</v>
      </c>
      <c r="C312" s="26" t="s">
        <v>47</v>
      </c>
      <c r="D312" s="27" t="s">
        <v>48</v>
      </c>
      <c r="E312" s="28">
        <v>2160</v>
      </c>
      <c r="F312" s="22">
        <f t="shared" si="6"/>
        <v>3.7660974512586787</v>
      </c>
      <c r="G312" s="23">
        <v>573.53800000000001</v>
      </c>
    </row>
    <row r="313" spans="1:7" x14ac:dyDescent="0.2">
      <c r="A313" s="29">
        <v>44284</v>
      </c>
      <c r="B313" s="25" t="s">
        <v>4</v>
      </c>
      <c r="C313" s="26" t="s">
        <v>60</v>
      </c>
      <c r="D313" s="27" t="s">
        <v>48</v>
      </c>
      <c r="E313" s="28">
        <v>11700</v>
      </c>
      <c r="F313" s="22">
        <f t="shared" si="6"/>
        <v>20.399694527651175</v>
      </c>
      <c r="G313" s="23">
        <v>573.53800000000001</v>
      </c>
    </row>
    <row r="314" spans="1:7" x14ac:dyDescent="0.2">
      <c r="A314" s="29">
        <v>44284</v>
      </c>
      <c r="B314" s="25" t="s">
        <v>273</v>
      </c>
      <c r="C314" s="26" t="s">
        <v>47</v>
      </c>
      <c r="D314" s="27" t="s">
        <v>48</v>
      </c>
      <c r="E314" s="28">
        <v>3300</v>
      </c>
      <c r="F314" s="22">
        <f t="shared" si="6"/>
        <v>5.7537599949785365</v>
      </c>
      <c r="G314" s="23">
        <v>573.53800000000001</v>
      </c>
    </row>
    <row r="315" spans="1:7" x14ac:dyDescent="0.2">
      <c r="A315" s="29">
        <v>44284</v>
      </c>
      <c r="B315" s="25" t="s">
        <v>274</v>
      </c>
      <c r="C315" s="26" t="s">
        <v>47</v>
      </c>
      <c r="D315" s="27" t="s">
        <v>48</v>
      </c>
      <c r="E315" s="28">
        <v>45000</v>
      </c>
      <c r="F315" s="22">
        <f t="shared" si="6"/>
        <v>78.460363567889132</v>
      </c>
      <c r="G315" s="23">
        <v>573.53800000000001</v>
      </c>
    </row>
    <row r="316" spans="1:7" x14ac:dyDescent="0.2">
      <c r="A316" s="29">
        <v>44284</v>
      </c>
      <c r="B316" s="25" t="s">
        <v>119</v>
      </c>
      <c r="C316" s="26" t="s">
        <v>51</v>
      </c>
      <c r="D316" s="27" t="s">
        <v>48</v>
      </c>
      <c r="E316" s="28">
        <v>60000</v>
      </c>
      <c r="F316" s="22">
        <f t="shared" si="6"/>
        <v>104.61381809051885</v>
      </c>
      <c r="G316" s="23">
        <v>573.53800000000001</v>
      </c>
    </row>
    <row r="317" spans="1:7" x14ac:dyDescent="0.2">
      <c r="A317" s="29">
        <v>44285</v>
      </c>
      <c r="B317" s="25" t="s">
        <v>275</v>
      </c>
      <c r="C317" s="26" t="s">
        <v>47</v>
      </c>
      <c r="D317" s="27" t="s">
        <v>48</v>
      </c>
      <c r="E317" s="28">
        <v>31000</v>
      </c>
      <c r="F317" s="22">
        <f t="shared" si="6"/>
        <v>54.050472680101407</v>
      </c>
      <c r="G317" s="23">
        <v>573.53800000000001</v>
      </c>
    </row>
    <row r="318" spans="1:7" x14ac:dyDescent="0.2">
      <c r="A318" s="29">
        <v>44286</v>
      </c>
      <c r="B318" s="25" t="s">
        <v>276</v>
      </c>
      <c r="C318" s="26" t="s">
        <v>47</v>
      </c>
      <c r="D318" s="27" t="s">
        <v>48</v>
      </c>
      <c r="E318" s="28">
        <v>58000</v>
      </c>
      <c r="F318" s="22">
        <f t="shared" si="6"/>
        <v>101.12669082083488</v>
      </c>
      <c r="G318" s="23">
        <v>573.53800000000001</v>
      </c>
    </row>
    <row r="319" spans="1:7" x14ac:dyDescent="0.2">
      <c r="A319" s="29">
        <v>44286</v>
      </c>
      <c r="B319" s="25" t="s">
        <v>275</v>
      </c>
      <c r="C319" s="26" t="s">
        <v>47</v>
      </c>
      <c r="D319" s="27" t="s">
        <v>48</v>
      </c>
      <c r="E319" s="28">
        <v>247000</v>
      </c>
      <c r="F319" s="22">
        <f t="shared" si="6"/>
        <v>430.66021780596924</v>
      </c>
      <c r="G319" s="23">
        <v>573.53800000000001</v>
      </c>
    </row>
    <row r="320" spans="1:7" x14ac:dyDescent="0.2">
      <c r="A320" s="29">
        <v>44286</v>
      </c>
      <c r="B320" s="25" t="s">
        <v>29</v>
      </c>
      <c r="C320" s="26" t="s">
        <v>56</v>
      </c>
      <c r="D320" s="27" t="s">
        <v>31</v>
      </c>
      <c r="E320" s="28">
        <v>5000</v>
      </c>
      <c r="F320" s="22">
        <f t="shared" si="6"/>
        <v>8.7178181742099046</v>
      </c>
      <c r="G320" s="23">
        <v>573.53800000000001</v>
      </c>
    </row>
    <row r="321" spans="1:7" x14ac:dyDescent="0.2">
      <c r="A321" s="29">
        <v>44286</v>
      </c>
      <c r="B321" s="25" t="s">
        <v>277</v>
      </c>
      <c r="C321" s="26" t="s">
        <v>28</v>
      </c>
      <c r="D321" s="27" t="s">
        <v>48</v>
      </c>
      <c r="E321" s="28">
        <v>20000</v>
      </c>
      <c r="F321" s="22">
        <f t="shared" si="6"/>
        <v>34.871272696839618</v>
      </c>
      <c r="G321" s="23">
        <v>573.53800000000001</v>
      </c>
    </row>
    <row r="322" spans="1:7" x14ac:dyDescent="0.2">
      <c r="A322" s="29">
        <v>44286</v>
      </c>
      <c r="B322" s="25" t="s">
        <v>277</v>
      </c>
      <c r="C322" s="26" t="s">
        <v>28</v>
      </c>
      <c r="D322" s="27" t="s">
        <v>17</v>
      </c>
      <c r="E322" s="28">
        <v>131000</v>
      </c>
      <c r="F322" s="22">
        <f t="shared" si="6"/>
        <v>228.40683616429948</v>
      </c>
      <c r="G322" s="23">
        <v>573.53800000000001</v>
      </c>
    </row>
    <row r="323" spans="1:7" x14ac:dyDescent="0.2">
      <c r="A323" s="29">
        <v>44286</v>
      </c>
      <c r="B323" s="25" t="s">
        <v>277</v>
      </c>
      <c r="C323" s="26" t="s">
        <v>28</v>
      </c>
      <c r="D323" s="27" t="s">
        <v>17</v>
      </c>
      <c r="E323" s="28">
        <v>16000</v>
      </c>
      <c r="F323" s="22">
        <f t="shared" si="6"/>
        <v>27.897018157471692</v>
      </c>
      <c r="G323" s="23">
        <v>573.53800000000001</v>
      </c>
    </row>
    <row r="324" spans="1:7" x14ac:dyDescent="0.2">
      <c r="A324" s="29">
        <v>44286</v>
      </c>
      <c r="B324" s="25" t="s">
        <v>277</v>
      </c>
      <c r="C324" s="26" t="s">
        <v>28</v>
      </c>
      <c r="D324" s="27" t="s">
        <v>17</v>
      </c>
      <c r="E324" s="28">
        <v>15000</v>
      </c>
      <c r="F324" s="22">
        <f t="shared" si="6"/>
        <v>26.153454522629712</v>
      </c>
      <c r="G324" s="23">
        <v>573.53800000000001</v>
      </c>
    </row>
    <row r="325" spans="1:7" x14ac:dyDescent="0.2">
      <c r="A325" s="29">
        <v>44286</v>
      </c>
      <c r="B325" s="25" t="s">
        <v>277</v>
      </c>
      <c r="C325" s="26" t="s">
        <v>28</v>
      </c>
      <c r="D325" s="27" t="s">
        <v>48</v>
      </c>
      <c r="E325" s="28">
        <v>150500</v>
      </c>
      <c r="F325" s="22">
        <f t="shared" si="6"/>
        <v>262.40632704371814</v>
      </c>
      <c r="G325" s="23">
        <v>573.53800000000001</v>
      </c>
    </row>
    <row r="326" spans="1:7" x14ac:dyDescent="0.2">
      <c r="A326" s="29">
        <v>44286</v>
      </c>
      <c r="B326" s="25" t="s">
        <v>277</v>
      </c>
      <c r="C326" s="26" t="s">
        <v>28</v>
      </c>
      <c r="D326" s="27" t="s">
        <v>61</v>
      </c>
      <c r="E326" s="28">
        <v>7000</v>
      </c>
      <c r="F326" s="22">
        <f t="shared" si="6"/>
        <v>12.204945443893866</v>
      </c>
      <c r="G326" s="23">
        <v>573.53800000000001</v>
      </c>
    </row>
    <row r="327" spans="1:7" x14ac:dyDescent="0.2">
      <c r="A327" s="29">
        <v>44286</v>
      </c>
      <c r="B327" s="25" t="s">
        <v>277</v>
      </c>
      <c r="C327" s="26" t="s">
        <v>28</v>
      </c>
      <c r="D327" s="27" t="s">
        <v>31</v>
      </c>
      <c r="E327" s="28">
        <v>292000</v>
      </c>
      <c r="F327" s="22">
        <f t="shared" si="6"/>
        <v>509.12058137385839</v>
      </c>
      <c r="G327" s="23">
        <v>573.53800000000001</v>
      </c>
    </row>
    <row r="328" spans="1:7" x14ac:dyDescent="0.2">
      <c r="A328" s="29">
        <v>44286</v>
      </c>
      <c r="B328" s="25" t="s">
        <v>277</v>
      </c>
      <c r="C328" s="26" t="s">
        <v>28</v>
      </c>
      <c r="D328" s="27" t="s">
        <v>31</v>
      </c>
      <c r="E328" s="28">
        <v>87500</v>
      </c>
      <c r="F328" s="22">
        <f t="shared" si="6"/>
        <v>152.56181804867333</v>
      </c>
      <c r="G328" s="23">
        <v>573.53800000000001</v>
      </c>
    </row>
    <row r="329" spans="1:7" x14ac:dyDescent="0.2">
      <c r="A329" s="29">
        <v>44286</v>
      </c>
      <c r="B329" s="25" t="s">
        <v>277</v>
      </c>
      <c r="C329" s="26" t="s">
        <v>28</v>
      </c>
      <c r="D329" s="27" t="s">
        <v>31</v>
      </c>
      <c r="E329" s="28">
        <v>22500</v>
      </c>
      <c r="F329" s="22">
        <f t="shared" si="6"/>
        <v>39.230181783944566</v>
      </c>
      <c r="G329" s="23">
        <v>573.53800000000001</v>
      </c>
    </row>
    <row r="330" spans="1:7" x14ac:dyDescent="0.2">
      <c r="A330" s="29">
        <v>44286</v>
      </c>
      <c r="B330" s="25" t="s">
        <v>277</v>
      </c>
      <c r="C330" s="26" t="s">
        <v>28</v>
      </c>
      <c r="D330" s="27" t="s">
        <v>31</v>
      </c>
      <c r="E330" s="28">
        <v>188000</v>
      </c>
      <c r="F330" s="22">
        <f t="shared" si="6"/>
        <v>327.7899633502924</v>
      </c>
      <c r="G330" s="23">
        <v>573.53800000000001</v>
      </c>
    </row>
    <row r="331" spans="1:7" x14ac:dyDescent="0.2">
      <c r="A331" s="29">
        <v>44286</v>
      </c>
      <c r="B331" s="25" t="s">
        <v>277</v>
      </c>
      <c r="C331" s="26" t="s">
        <v>28</v>
      </c>
      <c r="D331" s="27" t="s">
        <v>31</v>
      </c>
      <c r="E331" s="28">
        <v>125700</v>
      </c>
      <c r="F331" s="22">
        <f t="shared" si="6"/>
        <v>219.16594889963699</v>
      </c>
      <c r="G331" s="23">
        <v>573.53800000000001</v>
      </c>
    </row>
    <row r="332" spans="1:7" x14ac:dyDescent="0.2">
      <c r="A332" s="29">
        <v>44286</v>
      </c>
      <c r="B332" s="25" t="s">
        <v>277</v>
      </c>
      <c r="C332" s="26" t="s">
        <v>28</v>
      </c>
      <c r="D332" s="27" t="s">
        <v>52</v>
      </c>
      <c r="E332" s="28">
        <v>162000</v>
      </c>
      <c r="F332" s="22">
        <f t="shared" si="6"/>
        <v>282.45730884440087</v>
      </c>
      <c r="G332" s="23">
        <v>573.53800000000001</v>
      </c>
    </row>
    <row r="333" spans="1:7" x14ac:dyDescent="0.2">
      <c r="A333" s="29">
        <v>44286</v>
      </c>
      <c r="B333" s="25" t="s">
        <v>278</v>
      </c>
      <c r="C333" s="26" t="s">
        <v>49</v>
      </c>
      <c r="D333" s="27" t="s">
        <v>48</v>
      </c>
      <c r="E333" s="28">
        <v>153657</v>
      </c>
      <c r="F333" s="22">
        <f t="shared" si="6"/>
        <v>267.91075743891423</v>
      </c>
      <c r="G333" s="23">
        <v>573.53800000000001</v>
      </c>
    </row>
    <row r="334" spans="1:7" x14ac:dyDescent="0.2">
      <c r="A334" s="29">
        <v>44286</v>
      </c>
      <c r="B334" s="25" t="s">
        <v>279</v>
      </c>
      <c r="C334" s="26" t="s">
        <v>49</v>
      </c>
      <c r="D334" s="27" t="s">
        <v>48</v>
      </c>
      <c r="E334" s="28">
        <v>16053</v>
      </c>
      <c r="F334" s="22">
        <f t="shared" si="6"/>
        <v>27.989427030118318</v>
      </c>
      <c r="G334" s="23">
        <v>573.53800000000001</v>
      </c>
    </row>
    <row r="335" spans="1:7" x14ac:dyDescent="0.2">
      <c r="A335" s="29">
        <v>44286</v>
      </c>
      <c r="B335" s="25" t="s">
        <v>280</v>
      </c>
      <c r="C335" s="26" t="s">
        <v>49</v>
      </c>
      <c r="D335" s="27" t="s">
        <v>48</v>
      </c>
      <c r="E335" s="28">
        <v>60000</v>
      </c>
      <c r="F335" s="22">
        <f t="shared" si="6"/>
        <v>104.61381809051885</v>
      </c>
      <c r="G335" s="23">
        <v>573.53800000000001</v>
      </c>
    </row>
    <row r="336" spans="1:7" x14ac:dyDescent="0.2">
      <c r="A336" s="29">
        <v>44286</v>
      </c>
      <c r="B336" s="25" t="s">
        <v>281</v>
      </c>
      <c r="C336" s="26" t="s">
        <v>53</v>
      </c>
      <c r="D336" s="27" t="s">
        <v>48</v>
      </c>
      <c r="E336" s="28">
        <v>2100000</v>
      </c>
      <c r="F336" s="22">
        <f t="shared" si="6"/>
        <v>3661.4836331681595</v>
      </c>
      <c r="G336" s="23">
        <v>573.53800000000001</v>
      </c>
    </row>
    <row r="337" spans="1:7" x14ac:dyDescent="0.2">
      <c r="A337" s="29">
        <v>44286</v>
      </c>
      <c r="B337" s="25" t="s">
        <v>282</v>
      </c>
      <c r="C337" s="26" t="s">
        <v>60</v>
      </c>
      <c r="D337" s="27" t="s">
        <v>48</v>
      </c>
      <c r="E337" s="28">
        <v>20475</v>
      </c>
      <c r="F337" s="22">
        <f t="shared" si="6"/>
        <v>35.699465423389555</v>
      </c>
      <c r="G337" s="23">
        <v>573.53800000000001</v>
      </c>
    </row>
    <row r="338" spans="1:7" x14ac:dyDescent="0.2">
      <c r="A338" s="17">
        <v>44287</v>
      </c>
      <c r="B338" s="18" t="s">
        <v>283</v>
      </c>
      <c r="C338" s="19" t="s">
        <v>47</v>
      </c>
      <c r="D338" s="20" t="s">
        <v>48</v>
      </c>
      <c r="E338" s="21">
        <v>32725</v>
      </c>
      <c r="F338" s="22">
        <f>E338/G338</f>
        <v>59.644344736475432</v>
      </c>
      <c r="G338" s="23">
        <v>548.66895</v>
      </c>
    </row>
    <row r="339" spans="1:7" x14ac:dyDescent="0.2">
      <c r="A339" s="17">
        <v>44287</v>
      </c>
      <c r="B339" s="18" t="s">
        <v>284</v>
      </c>
      <c r="C339" s="19" t="s">
        <v>49</v>
      </c>
      <c r="D339" s="20" t="s">
        <v>50</v>
      </c>
      <c r="E339" s="21">
        <v>23110</v>
      </c>
      <c r="F339" s="22">
        <f t="shared" ref="F339:F412" si="7">E339/G339</f>
        <v>42.120116328799</v>
      </c>
      <c r="G339" s="23">
        <v>548.66895</v>
      </c>
    </row>
    <row r="340" spans="1:7" x14ac:dyDescent="0.2">
      <c r="A340" s="17">
        <v>44287</v>
      </c>
      <c r="B340" s="18" t="s">
        <v>285</v>
      </c>
      <c r="C340" s="19" t="s">
        <v>49</v>
      </c>
      <c r="D340" s="20" t="s">
        <v>50</v>
      </c>
      <c r="E340" s="21">
        <v>150000</v>
      </c>
      <c r="F340" s="22">
        <f t="shared" si="7"/>
        <v>273.38889871570098</v>
      </c>
      <c r="G340" s="23">
        <v>548.66895</v>
      </c>
    </row>
    <row r="341" spans="1:7" x14ac:dyDescent="0.2">
      <c r="A341" s="17">
        <v>44288</v>
      </c>
      <c r="B341" s="18" t="s">
        <v>142</v>
      </c>
      <c r="C341" s="19" t="s">
        <v>49</v>
      </c>
      <c r="D341" s="20" t="s">
        <v>50</v>
      </c>
      <c r="E341" s="21">
        <v>47600</v>
      </c>
      <c r="F341" s="22">
        <f t="shared" si="7"/>
        <v>86.755410525782438</v>
      </c>
      <c r="G341" s="23">
        <v>548.66895</v>
      </c>
    </row>
    <row r="342" spans="1:7" x14ac:dyDescent="0.2">
      <c r="A342" s="17">
        <v>44288</v>
      </c>
      <c r="B342" s="18" t="s">
        <v>286</v>
      </c>
      <c r="C342" s="19" t="s">
        <v>49</v>
      </c>
      <c r="D342" s="20" t="s">
        <v>50</v>
      </c>
      <c r="E342" s="21">
        <v>6450</v>
      </c>
      <c r="F342" s="22">
        <f t="shared" si="7"/>
        <v>11.755722644775142</v>
      </c>
      <c r="G342" s="23">
        <v>548.66895</v>
      </c>
    </row>
    <row r="343" spans="1:7" x14ac:dyDescent="0.2">
      <c r="A343" s="17">
        <v>44288</v>
      </c>
      <c r="B343" s="18" t="s">
        <v>287</v>
      </c>
      <c r="C343" s="19" t="s">
        <v>49</v>
      </c>
      <c r="D343" s="20" t="s">
        <v>50</v>
      </c>
      <c r="E343" s="21">
        <v>5000</v>
      </c>
      <c r="F343" s="22">
        <f t="shared" si="7"/>
        <v>9.112963290523366</v>
      </c>
      <c r="G343" s="23">
        <v>548.66895</v>
      </c>
    </row>
    <row r="344" spans="1:7" x14ac:dyDescent="0.2">
      <c r="A344" s="17">
        <v>44288</v>
      </c>
      <c r="B344" s="18" t="s">
        <v>288</v>
      </c>
      <c r="C344" s="19" t="s">
        <v>49</v>
      </c>
      <c r="D344" s="20" t="s">
        <v>50</v>
      </c>
      <c r="E344" s="21">
        <v>160000</v>
      </c>
      <c r="F344" s="22">
        <f t="shared" si="7"/>
        <v>291.61482529674771</v>
      </c>
      <c r="G344" s="23">
        <v>548.66895</v>
      </c>
    </row>
    <row r="345" spans="1:7" x14ac:dyDescent="0.2">
      <c r="A345" s="17">
        <v>44288</v>
      </c>
      <c r="B345" s="18" t="s">
        <v>289</v>
      </c>
      <c r="C345" s="19" t="s">
        <v>49</v>
      </c>
      <c r="D345" s="20" t="s">
        <v>50</v>
      </c>
      <c r="E345" s="21">
        <v>246000</v>
      </c>
      <c r="F345" s="22">
        <f t="shared" si="7"/>
        <v>448.3577938937496</v>
      </c>
      <c r="G345" s="23">
        <v>548.66895</v>
      </c>
    </row>
    <row r="346" spans="1:7" x14ac:dyDescent="0.2">
      <c r="A346" s="17">
        <v>44289</v>
      </c>
      <c r="B346" s="18" t="s">
        <v>290</v>
      </c>
      <c r="C346" s="19" t="s">
        <v>49</v>
      </c>
      <c r="D346" s="20" t="s">
        <v>50</v>
      </c>
      <c r="E346" s="21">
        <v>15500</v>
      </c>
      <c r="F346" s="22">
        <f t="shared" si="7"/>
        <v>28.250186200622434</v>
      </c>
      <c r="G346" s="23">
        <v>548.66895</v>
      </c>
    </row>
    <row r="347" spans="1:7" x14ac:dyDescent="0.2">
      <c r="A347" s="17">
        <v>44289</v>
      </c>
      <c r="B347" s="18" t="s">
        <v>291</v>
      </c>
      <c r="C347" s="19" t="s">
        <v>49</v>
      </c>
      <c r="D347" s="20" t="s">
        <v>50</v>
      </c>
      <c r="E347" s="21">
        <v>131000</v>
      </c>
      <c r="F347" s="22">
        <f t="shared" si="7"/>
        <v>238.75963821171217</v>
      </c>
      <c r="G347" s="23">
        <v>548.66895</v>
      </c>
    </row>
    <row r="348" spans="1:7" x14ac:dyDescent="0.2">
      <c r="A348" s="17">
        <v>44290</v>
      </c>
      <c r="B348" s="18" t="s">
        <v>292</v>
      </c>
      <c r="C348" s="19" t="s">
        <v>49</v>
      </c>
      <c r="D348" s="20" t="s">
        <v>50</v>
      </c>
      <c r="E348" s="21">
        <v>20000</v>
      </c>
      <c r="F348" s="22">
        <f t="shared" si="7"/>
        <v>36.451853162093464</v>
      </c>
      <c r="G348" s="23">
        <v>548.66895</v>
      </c>
    </row>
    <row r="349" spans="1:7" x14ac:dyDescent="0.2">
      <c r="A349" s="17">
        <v>44290</v>
      </c>
      <c r="B349" s="18" t="s">
        <v>293</v>
      </c>
      <c r="C349" s="19" t="s">
        <v>49</v>
      </c>
      <c r="D349" s="20" t="s">
        <v>50</v>
      </c>
      <c r="E349" s="21">
        <v>10000</v>
      </c>
      <c r="F349" s="22">
        <f t="shared" si="7"/>
        <v>18.225926581046732</v>
      </c>
      <c r="G349" s="23">
        <v>548.66895</v>
      </c>
    </row>
    <row r="350" spans="1:7" x14ac:dyDescent="0.2">
      <c r="A350" s="17">
        <v>44290</v>
      </c>
      <c r="B350" s="18" t="s">
        <v>294</v>
      </c>
      <c r="C350" s="19" t="s">
        <v>49</v>
      </c>
      <c r="D350" s="20" t="s">
        <v>50</v>
      </c>
      <c r="E350" s="21">
        <v>30000</v>
      </c>
      <c r="F350" s="22">
        <f t="shared" si="7"/>
        <v>54.677779743140192</v>
      </c>
      <c r="G350" s="23">
        <v>548.66895</v>
      </c>
    </row>
    <row r="351" spans="1:7" x14ac:dyDescent="0.2">
      <c r="A351" s="17">
        <v>44290</v>
      </c>
      <c r="B351" s="18" t="s">
        <v>287</v>
      </c>
      <c r="C351" s="19" t="s">
        <v>49</v>
      </c>
      <c r="D351" s="20" t="s">
        <v>50</v>
      </c>
      <c r="E351" s="21">
        <v>5000</v>
      </c>
      <c r="F351" s="22">
        <f t="shared" si="7"/>
        <v>9.112963290523366</v>
      </c>
      <c r="G351" s="23">
        <v>548.66895</v>
      </c>
    </row>
    <row r="352" spans="1:7" x14ac:dyDescent="0.2">
      <c r="A352" s="17">
        <v>44291</v>
      </c>
      <c r="B352" s="18" t="s">
        <v>295</v>
      </c>
      <c r="C352" s="19" t="s">
        <v>49</v>
      </c>
      <c r="D352" s="20" t="s">
        <v>50</v>
      </c>
      <c r="E352" s="21">
        <v>15000</v>
      </c>
      <c r="F352" s="22">
        <f t="shared" si="7"/>
        <v>27.338889871570096</v>
      </c>
      <c r="G352" s="23">
        <v>548.66895</v>
      </c>
    </row>
    <row r="353" spans="1:7" x14ac:dyDescent="0.2">
      <c r="A353" s="17">
        <v>44292</v>
      </c>
      <c r="B353" s="24" t="s">
        <v>171</v>
      </c>
      <c r="C353" s="19" t="s">
        <v>51</v>
      </c>
      <c r="D353" s="20" t="s">
        <v>31</v>
      </c>
      <c r="E353" s="21">
        <v>180000</v>
      </c>
      <c r="F353" s="22">
        <f t="shared" si="7"/>
        <v>328.06667845884118</v>
      </c>
      <c r="G353" s="23">
        <v>548.66895</v>
      </c>
    </row>
    <row r="354" spans="1:7" x14ac:dyDescent="0.2">
      <c r="A354" s="17">
        <v>44292</v>
      </c>
      <c r="B354" s="25" t="s">
        <v>296</v>
      </c>
      <c r="C354" s="26" t="s">
        <v>51</v>
      </c>
      <c r="D354" s="27" t="s">
        <v>48</v>
      </c>
      <c r="E354" s="28">
        <v>40000</v>
      </c>
      <c r="F354" s="22">
        <f t="shared" si="7"/>
        <v>72.903706324186928</v>
      </c>
      <c r="G354" s="23">
        <v>548.66895</v>
      </c>
    </row>
    <row r="355" spans="1:7" x14ac:dyDescent="0.2">
      <c r="A355" s="17">
        <v>44293</v>
      </c>
      <c r="B355" s="25" t="s">
        <v>297</v>
      </c>
      <c r="C355" s="26" t="s">
        <v>49</v>
      </c>
      <c r="D355" s="27" t="s">
        <v>52</v>
      </c>
      <c r="E355" s="28">
        <v>35422</v>
      </c>
      <c r="F355" s="22">
        <f t="shared" si="7"/>
        <v>64.559877135383729</v>
      </c>
      <c r="G355" s="23">
        <v>548.66895</v>
      </c>
    </row>
    <row r="356" spans="1:7" x14ac:dyDescent="0.2">
      <c r="A356" s="17">
        <v>44293</v>
      </c>
      <c r="B356" s="25" t="s">
        <v>298</v>
      </c>
      <c r="C356" s="26" t="s">
        <v>53</v>
      </c>
      <c r="D356" s="27" t="s">
        <v>48</v>
      </c>
      <c r="E356" s="28">
        <v>50000</v>
      </c>
      <c r="F356" s="22">
        <f t="shared" si="7"/>
        <v>91.129632905233663</v>
      </c>
      <c r="G356" s="23">
        <v>548.66895</v>
      </c>
    </row>
    <row r="357" spans="1:7" x14ac:dyDescent="0.2">
      <c r="A357" s="17">
        <v>44294</v>
      </c>
      <c r="B357" s="18" t="s">
        <v>299</v>
      </c>
      <c r="C357" s="19" t="s">
        <v>54</v>
      </c>
      <c r="D357" s="20" t="s">
        <v>48</v>
      </c>
      <c r="E357" s="21">
        <v>10000</v>
      </c>
      <c r="F357" s="22">
        <f t="shared" si="7"/>
        <v>18.225926581046732</v>
      </c>
      <c r="G357" s="23">
        <v>548.66895</v>
      </c>
    </row>
    <row r="358" spans="1:7" x14ac:dyDescent="0.2">
      <c r="A358" s="81">
        <v>44294</v>
      </c>
      <c r="B358" s="82" t="s">
        <v>300</v>
      </c>
      <c r="C358" s="19" t="s">
        <v>47</v>
      </c>
      <c r="D358" s="20" t="s">
        <v>48</v>
      </c>
      <c r="E358" s="84">
        <v>50000</v>
      </c>
      <c r="F358" s="22">
        <f t="shared" si="7"/>
        <v>91.129632905233663</v>
      </c>
      <c r="G358" s="23">
        <v>548.66895</v>
      </c>
    </row>
    <row r="359" spans="1:7" x14ac:dyDescent="0.2">
      <c r="A359" s="81">
        <v>44294</v>
      </c>
      <c r="B359" s="82" t="s">
        <v>190</v>
      </c>
      <c r="C359" s="85" t="s">
        <v>55</v>
      </c>
      <c r="D359" s="83" t="s">
        <v>31</v>
      </c>
      <c r="E359" s="84">
        <v>67200</v>
      </c>
      <c r="F359" s="22">
        <f t="shared" si="7"/>
        <v>122.47822662463403</v>
      </c>
      <c r="G359" s="23">
        <v>548.66895</v>
      </c>
    </row>
    <row r="360" spans="1:7" x14ac:dyDescent="0.2">
      <c r="A360" s="81">
        <v>44294</v>
      </c>
      <c r="B360" s="82" t="s">
        <v>88</v>
      </c>
      <c r="C360" s="85" t="s">
        <v>55</v>
      </c>
      <c r="D360" s="83" t="s">
        <v>31</v>
      </c>
      <c r="E360" s="84">
        <v>20000</v>
      </c>
      <c r="F360" s="22">
        <f t="shared" si="7"/>
        <v>36.451853162093464</v>
      </c>
      <c r="G360" s="23">
        <v>548.66895</v>
      </c>
    </row>
    <row r="361" spans="1:7" x14ac:dyDescent="0.2">
      <c r="A361" s="81">
        <v>44294</v>
      </c>
      <c r="B361" s="82" t="s">
        <v>29</v>
      </c>
      <c r="C361" s="85" t="s">
        <v>56</v>
      </c>
      <c r="D361" s="83" t="s">
        <v>31</v>
      </c>
      <c r="E361" s="84">
        <v>9000</v>
      </c>
      <c r="F361" s="22">
        <f t="shared" si="7"/>
        <v>16.403333922942057</v>
      </c>
      <c r="G361" s="23">
        <v>548.66895</v>
      </c>
    </row>
    <row r="362" spans="1:7" x14ac:dyDescent="0.2">
      <c r="A362" s="81">
        <v>44296</v>
      </c>
      <c r="B362" s="82" t="s">
        <v>301</v>
      </c>
      <c r="C362" s="85" t="s">
        <v>57</v>
      </c>
      <c r="D362" s="83" t="s">
        <v>42</v>
      </c>
      <c r="E362" s="84">
        <v>102000</v>
      </c>
      <c r="F362" s="22">
        <f t="shared" si="7"/>
        <v>185.90445112667666</v>
      </c>
      <c r="G362" s="23">
        <v>548.66895</v>
      </c>
    </row>
    <row r="363" spans="1:7" x14ac:dyDescent="0.2">
      <c r="A363" s="86">
        <v>44297</v>
      </c>
      <c r="B363" s="87" t="s">
        <v>302</v>
      </c>
      <c r="C363" s="88" t="s">
        <v>49</v>
      </c>
      <c r="D363" s="89" t="s">
        <v>31</v>
      </c>
      <c r="E363" s="90">
        <v>15000</v>
      </c>
      <c r="F363" s="22">
        <f t="shared" si="7"/>
        <v>27.338889871570096</v>
      </c>
      <c r="G363" s="23">
        <v>548.66895</v>
      </c>
    </row>
    <row r="364" spans="1:7" x14ac:dyDescent="0.2">
      <c r="A364" s="81">
        <v>44297</v>
      </c>
      <c r="B364" s="82" t="s">
        <v>190</v>
      </c>
      <c r="C364" s="85" t="s">
        <v>55</v>
      </c>
      <c r="D364" s="83" t="s">
        <v>31</v>
      </c>
      <c r="E364" s="84">
        <v>16000</v>
      </c>
      <c r="F364" s="22">
        <f t="shared" si="7"/>
        <v>29.161482529674771</v>
      </c>
      <c r="G364" s="23">
        <v>548.66895</v>
      </c>
    </row>
    <row r="365" spans="1:7" x14ac:dyDescent="0.2">
      <c r="A365" s="81">
        <v>44297</v>
      </c>
      <c r="B365" s="25" t="s">
        <v>303</v>
      </c>
      <c r="C365" s="85" t="s">
        <v>55</v>
      </c>
      <c r="D365" s="83" t="s">
        <v>31</v>
      </c>
      <c r="E365" s="84">
        <v>11000</v>
      </c>
      <c r="F365" s="22">
        <f t="shared" si="7"/>
        <v>20.048519239151403</v>
      </c>
      <c r="G365" s="23">
        <v>548.66895</v>
      </c>
    </row>
    <row r="366" spans="1:7" x14ac:dyDescent="0.2">
      <c r="A366" s="81">
        <v>44298</v>
      </c>
      <c r="B366" s="25" t="s">
        <v>304</v>
      </c>
      <c r="C366" s="85" t="s">
        <v>51</v>
      </c>
      <c r="D366" s="83" t="s">
        <v>48</v>
      </c>
      <c r="E366" s="84">
        <v>45000</v>
      </c>
      <c r="F366" s="22">
        <f t="shared" si="7"/>
        <v>82.016669614710295</v>
      </c>
      <c r="G366" s="23">
        <v>548.66895</v>
      </c>
    </row>
    <row r="367" spans="1:7" x14ac:dyDescent="0.2">
      <c r="A367" s="81">
        <v>44298</v>
      </c>
      <c r="B367" s="82" t="s">
        <v>190</v>
      </c>
      <c r="C367" s="85" t="s">
        <v>55</v>
      </c>
      <c r="D367" s="83" t="s">
        <v>31</v>
      </c>
      <c r="E367" s="84">
        <v>32000</v>
      </c>
      <c r="F367" s="22">
        <f t="shared" si="7"/>
        <v>58.322965059349542</v>
      </c>
      <c r="G367" s="23">
        <v>548.66895</v>
      </c>
    </row>
    <row r="368" spans="1:7" x14ac:dyDescent="0.2">
      <c r="A368" s="29">
        <v>44298</v>
      </c>
      <c r="B368" s="25" t="s">
        <v>177</v>
      </c>
      <c r="C368" s="85" t="s">
        <v>55</v>
      </c>
      <c r="D368" s="83" t="s">
        <v>31</v>
      </c>
      <c r="E368" s="28">
        <v>36500</v>
      </c>
      <c r="F368" s="30">
        <f t="shared" si="7"/>
        <v>66.524632020820576</v>
      </c>
      <c r="G368" s="23">
        <v>548.66895</v>
      </c>
    </row>
    <row r="369" spans="1:7" x14ac:dyDescent="0.2">
      <c r="A369" s="29">
        <v>44298</v>
      </c>
      <c r="B369" s="25" t="s">
        <v>88</v>
      </c>
      <c r="C369" s="85" t="s">
        <v>55</v>
      </c>
      <c r="D369" s="83" t="s">
        <v>31</v>
      </c>
      <c r="E369" s="28">
        <v>20000</v>
      </c>
      <c r="F369" s="30">
        <f t="shared" si="7"/>
        <v>36.451853162093464</v>
      </c>
      <c r="G369" s="23">
        <v>548.66895</v>
      </c>
    </row>
    <row r="370" spans="1:7" x14ac:dyDescent="0.2">
      <c r="A370" s="81">
        <v>44298</v>
      </c>
      <c r="B370" s="82" t="s">
        <v>225</v>
      </c>
      <c r="C370" s="85" t="s">
        <v>55</v>
      </c>
      <c r="D370" s="83" t="s">
        <v>31</v>
      </c>
      <c r="E370" s="84">
        <v>60000</v>
      </c>
      <c r="F370" s="22">
        <f t="shared" si="7"/>
        <v>109.35555948628038</v>
      </c>
      <c r="G370" s="23">
        <v>548.66895</v>
      </c>
    </row>
    <row r="371" spans="1:7" x14ac:dyDescent="0.2">
      <c r="A371" s="81">
        <v>44298</v>
      </c>
      <c r="B371" s="82" t="s">
        <v>35</v>
      </c>
      <c r="C371" s="85" t="s">
        <v>55</v>
      </c>
      <c r="D371" s="83" t="s">
        <v>31</v>
      </c>
      <c r="E371" s="84">
        <v>20000</v>
      </c>
      <c r="F371" s="22">
        <f t="shared" si="7"/>
        <v>36.451853162093464</v>
      </c>
      <c r="G371" s="23">
        <v>548.66895</v>
      </c>
    </row>
    <row r="372" spans="1:7" x14ac:dyDescent="0.2">
      <c r="A372" s="29">
        <v>44298</v>
      </c>
      <c r="B372" s="25" t="s">
        <v>24</v>
      </c>
      <c r="C372" s="85" t="s">
        <v>58</v>
      </c>
      <c r="D372" s="27" t="s">
        <v>48</v>
      </c>
      <c r="E372" s="28">
        <v>1600</v>
      </c>
      <c r="F372" s="22">
        <f t="shared" si="7"/>
        <v>2.9161482529674769</v>
      </c>
      <c r="G372" s="23">
        <v>548.66895</v>
      </c>
    </row>
    <row r="373" spans="1:7" x14ac:dyDescent="0.2">
      <c r="A373" s="29">
        <v>44298</v>
      </c>
      <c r="B373" s="25" t="s">
        <v>305</v>
      </c>
      <c r="C373" s="85" t="s">
        <v>28</v>
      </c>
      <c r="D373" s="27" t="s">
        <v>42</v>
      </c>
      <c r="E373" s="28">
        <v>280000</v>
      </c>
      <c r="F373" s="22">
        <f t="shared" si="7"/>
        <v>510.32594426930848</v>
      </c>
      <c r="G373" s="23">
        <v>548.66895</v>
      </c>
    </row>
    <row r="374" spans="1:7" x14ac:dyDescent="0.2">
      <c r="A374" s="29">
        <v>44298</v>
      </c>
      <c r="B374" s="25" t="s">
        <v>142</v>
      </c>
      <c r="C374" s="26" t="s">
        <v>28</v>
      </c>
      <c r="D374" s="27" t="s">
        <v>42</v>
      </c>
      <c r="E374" s="28">
        <v>208000</v>
      </c>
      <c r="F374" s="30">
        <f t="shared" si="7"/>
        <v>379.099272885772</v>
      </c>
      <c r="G374" s="23">
        <v>548.66895</v>
      </c>
    </row>
    <row r="375" spans="1:7" x14ac:dyDescent="0.2">
      <c r="A375" s="29">
        <v>44299</v>
      </c>
      <c r="B375" s="25" t="s">
        <v>294</v>
      </c>
      <c r="C375" s="26" t="s">
        <v>28</v>
      </c>
      <c r="D375" s="27" t="s">
        <v>42</v>
      </c>
      <c r="E375" s="28">
        <v>42000</v>
      </c>
      <c r="F375" s="30">
        <f t="shared" si="7"/>
        <v>76.548891640396278</v>
      </c>
      <c r="G375" s="23">
        <v>548.66895</v>
      </c>
    </row>
    <row r="376" spans="1:7" x14ac:dyDescent="0.2">
      <c r="A376" s="29">
        <v>44299</v>
      </c>
      <c r="B376" s="25" t="s">
        <v>164</v>
      </c>
      <c r="C376" s="26" t="s">
        <v>28</v>
      </c>
      <c r="D376" s="27" t="s">
        <v>42</v>
      </c>
      <c r="E376" s="28">
        <v>56000</v>
      </c>
      <c r="F376" s="22">
        <f t="shared" si="7"/>
        <v>102.0651888538617</v>
      </c>
      <c r="G376" s="23">
        <v>548.66895</v>
      </c>
    </row>
    <row r="377" spans="1:7" x14ac:dyDescent="0.2">
      <c r="A377" s="29">
        <v>44299</v>
      </c>
      <c r="B377" s="25" t="s">
        <v>88</v>
      </c>
      <c r="C377" s="26" t="s">
        <v>55</v>
      </c>
      <c r="D377" s="27" t="s">
        <v>42</v>
      </c>
      <c r="E377" s="28">
        <v>11000</v>
      </c>
      <c r="F377" s="22">
        <f t="shared" si="7"/>
        <v>20.048519239151403</v>
      </c>
      <c r="G377" s="23">
        <v>548.66895</v>
      </c>
    </row>
    <row r="378" spans="1:7" x14ac:dyDescent="0.2">
      <c r="A378" s="29">
        <v>44299</v>
      </c>
      <c r="B378" s="25" t="s">
        <v>88</v>
      </c>
      <c r="C378" s="26" t="s">
        <v>55</v>
      </c>
      <c r="D378" s="27" t="s">
        <v>42</v>
      </c>
      <c r="E378" s="28">
        <v>25000</v>
      </c>
      <c r="F378" s="22">
        <f t="shared" si="7"/>
        <v>45.564816452616832</v>
      </c>
      <c r="G378" s="23">
        <v>548.66895</v>
      </c>
    </row>
    <row r="379" spans="1:7" x14ac:dyDescent="0.2">
      <c r="A379" s="29">
        <v>44299</v>
      </c>
      <c r="B379" s="25" t="s">
        <v>88</v>
      </c>
      <c r="C379" s="26" t="s">
        <v>55</v>
      </c>
      <c r="D379" s="27" t="s">
        <v>42</v>
      </c>
      <c r="E379" s="28">
        <v>25000</v>
      </c>
      <c r="F379" s="22">
        <f t="shared" si="7"/>
        <v>45.564816452616832</v>
      </c>
      <c r="G379" s="23">
        <v>548.66895</v>
      </c>
    </row>
    <row r="380" spans="1:7" x14ac:dyDescent="0.2">
      <c r="A380" s="29">
        <v>44299</v>
      </c>
      <c r="B380" s="25" t="s">
        <v>35</v>
      </c>
      <c r="C380" s="26" t="s">
        <v>55</v>
      </c>
      <c r="D380" s="27" t="s">
        <v>42</v>
      </c>
      <c r="E380" s="28">
        <v>25000</v>
      </c>
      <c r="F380" s="22">
        <f t="shared" si="7"/>
        <v>45.564816452616832</v>
      </c>
      <c r="G380" s="23">
        <v>548.66895</v>
      </c>
    </row>
    <row r="381" spans="1:7" x14ac:dyDescent="0.2">
      <c r="A381" s="29">
        <v>44299</v>
      </c>
      <c r="B381" s="25" t="s">
        <v>306</v>
      </c>
      <c r="C381" s="26" t="s">
        <v>28</v>
      </c>
      <c r="D381" s="27" t="s">
        <v>42</v>
      </c>
      <c r="E381" s="28">
        <v>5000</v>
      </c>
      <c r="F381" s="22">
        <f t="shared" si="7"/>
        <v>9.112963290523366</v>
      </c>
      <c r="G381" s="23">
        <v>548.66895</v>
      </c>
    </row>
    <row r="382" spans="1:7" x14ac:dyDescent="0.2">
      <c r="A382" s="29">
        <v>44299</v>
      </c>
      <c r="B382" s="25" t="s">
        <v>35</v>
      </c>
      <c r="C382" s="26" t="s">
        <v>55</v>
      </c>
      <c r="D382" s="27" t="s">
        <v>42</v>
      </c>
      <c r="E382" s="28">
        <v>16500</v>
      </c>
      <c r="F382" s="22">
        <f t="shared" si="7"/>
        <v>30.072778858727109</v>
      </c>
      <c r="G382" s="23">
        <v>548.66895</v>
      </c>
    </row>
    <row r="383" spans="1:7" x14ac:dyDescent="0.2">
      <c r="A383" s="29">
        <v>44299</v>
      </c>
      <c r="B383" s="25" t="s">
        <v>135</v>
      </c>
      <c r="C383" s="26" t="s">
        <v>28</v>
      </c>
      <c r="D383" s="27" t="s">
        <v>42</v>
      </c>
      <c r="E383" s="28">
        <v>37000</v>
      </c>
      <c r="F383" s="22">
        <f t="shared" si="7"/>
        <v>67.43592834987291</v>
      </c>
      <c r="G383" s="23">
        <v>548.66895</v>
      </c>
    </row>
    <row r="384" spans="1:7" x14ac:dyDescent="0.2">
      <c r="A384" s="29">
        <v>44299</v>
      </c>
      <c r="B384" s="25" t="s">
        <v>88</v>
      </c>
      <c r="C384" s="26" t="s">
        <v>55</v>
      </c>
      <c r="D384" s="27" t="s">
        <v>42</v>
      </c>
      <c r="E384" s="28">
        <v>25000</v>
      </c>
      <c r="F384" s="22">
        <f t="shared" si="7"/>
        <v>45.564816452616832</v>
      </c>
      <c r="G384" s="23">
        <v>548.66895</v>
      </c>
    </row>
    <row r="385" spans="1:7" x14ac:dyDescent="0.2">
      <c r="A385" s="29">
        <v>44299</v>
      </c>
      <c r="B385" s="25" t="s">
        <v>287</v>
      </c>
      <c r="C385" s="26" t="s">
        <v>28</v>
      </c>
      <c r="D385" s="27" t="s">
        <v>42</v>
      </c>
      <c r="E385" s="28">
        <v>2500</v>
      </c>
      <c r="F385" s="22">
        <f t="shared" si="7"/>
        <v>4.556481645261683</v>
      </c>
      <c r="G385" s="23">
        <v>548.66895</v>
      </c>
    </row>
    <row r="386" spans="1:7" x14ac:dyDescent="0.2">
      <c r="A386" s="29">
        <v>44299</v>
      </c>
      <c r="B386" s="25" t="s">
        <v>307</v>
      </c>
      <c r="C386" s="26" t="s">
        <v>59</v>
      </c>
      <c r="D386" s="27" t="s">
        <v>48</v>
      </c>
      <c r="E386" s="28">
        <v>49000</v>
      </c>
      <c r="F386" s="22">
        <f t="shared" si="7"/>
        <v>89.307040247128981</v>
      </c>
      <c r="G386" s="23">
        <v>548.66895</v>
      </c>
    </row>
    <row r="387" spans="1:7" x14ac:dyDescent="0.2">
      <c r="A387" s="29">
        <v>44299</v>
      </c>
      <c r="B387" s="25" t="s">
        <v>177</v>
      </c>
      <c r="C387" s="26" t="s">
        <v>55</v>
      </c>
      <c r="D387" s="27" t="s">
        <v>31</v>
      </c>
      <c r="E387" s="28">
        <v>15000</v>
      </c>
      <c r="F387" s="22">
        <f t="shared" si="7"/>
        <v>27.338889871570096</v>
      </c>
      <c r="G387" s="23">
        <v>548.66895</v>
      </c>
    </row>
    <row r="388" spans="1:7" x14ac:dyDescent="0.2">
      <c r="A388" s="29">
        <v>44299</v>
      </c>
      <c r="B388" s="25" t="s">
        <v>308</v>
      </c>
      <c r="C388" s="26" t="s">
        <v>49</v>
      </c>
      <c r="D388" s="27" t="s">
        <v>48</v>
      </c>
      <c r="E388" s="28">
        <v>417071</v>
      </c>
      <c r="F388" s="22">
        <f t="shared" si="7"/>
        <v>760.15054250837409</v>
      </c>
      <c r="G388" s="23">
        <v>548.66895</v>
      </c>
    </row>
    <row r="389" spans="1:7" x14ac:dyDescent="0.2">
      <c r="A389" s="29">
        <v>44299</v>
      </c>
      <c r="B389" s="25" t="s">
        <v>309</v>
      </c>
      <c r="C389" s="26" t="s">
        <v>49</v>
      </c>
      <c r="D389" s="27" t="s">
        <v>48</v>
      </c>
      <c r="E389" s="28">
        <v>55440</v>
      </c>
      <c r="F389" s="22">
        <f t="shared" si="7"/>
        <v>101.04453696532308</v>
      </c>
      <c r="G389" s="23">
        <v>548.66895</v>
      </c>
    </row>
    <row r="390" spans="1:7" x14ac:dyDescent="0.2">
      <c r="A390" s="29">
        <v>44299</v>
      </c>
      <c r="B390" s="25" t="s">
        <v>310</v>
      </c>
      <c r="C390" s="26" t="s">
        <v>49</v>
      </c>
      <c r="D390" s="27" t="s">
        <v>52</v>
      </c>
      <c r="E390" s="28">
        <v>1505000</v>
      </c>
      <c r="F390" s="22">
        <f t="shared" si="7"/>
        <v>2743.0019504475331</v>
      </c>
      <c r="G390" s="23">
        <v>548.66895</v>
      </c>
    </row>
    <row r="391" spans="1:7" x14ac:dyDescent="0.2">
      <c r="A391" s="29">
        <v>44299</v>
      </c>
      <c r="B391" s="25" t="s">
        <v>311</v>
      </c>
      <c r="C391" s="26" t="s">
        <v>53</v>
      </c>
      <c r="D391" s="27" t="s">
        <v>48</v>
      </c>
      <c r="E391" s="28">
        <v>20000</v>
      </c>
      <c r="F391" s="22">
        <f t="shared" si="7"/>
        <v>36.451853162093464</v>
      </c>
      <c r="G391" s="23">
        <v>548.66895</v>
      </c>
    </row>
    <row r="392" spans="1:7" x14ac:dyDescent="0.2">
      <c r="A392" s="29">
        <v>44300</v>
      </c>
      <c r="B392" s="25" t="s">
        <v>312</v>
      </c>
      <c r="C392" s="26" t="s">
        <v>51</v>
      </c>
      <c r="D392" s="27" t="s">
        <v>31</v>
      </c>
      <c r="E392" s="28">
        <v>10000</v>
      </c>
      <c r="F392" s="22">
        <f t="shared" si="7"/>
        <v>18.225926581046732</v>
      </c>
      <c r="G392" s="23">
        <v>548.66895</v>
      </c>
    </row>
    <row r="393" spans="1:7" x14ac:dyDescent="0.2">
      <c r="A393" s="29">
        <v>44300</v>
      </c>
      <c r="B393" s="25" t="s">
        <v>177</v>
      </c>
      <c r="C393" s="26" t="s">
        <v>55</v>
      </c>
      <c r="D393" s="27" t="s">
        <v>31</v>
      </c>
      <c r="E393" s="28">
        <v>38000</v>
      </c>
      <c r="F393" s="22">
        <f t="shared" si="7"/>
        <v>69.258521007977578</v>
      </c>
      <c r="G393" s="23">
        <v>548.66895</v>
      </c>
    </row>
    <row r="394" spans="1:7" x14ac:dyDescent="0.2">
      <c r="A394" s="29">
        <v>44300</v>
      </c>
      <c r="B394" s="25" t="s">
        <v>313</v>
      </c>
      <c r="C394" s="26" t="s">
        <v>195</v>
      </c>
      <c r="D394" s="27" t="s">
        <v>42</v>
      </c>
      <c r="E394" s="28">
        <v>3600</v>
      </c>
      <c r="F394" s="22">
        <f t="shared" si="7"/>
        <v>6.5613335691768233</v>
      </c>
      <c r="G394" s="23">
        <v>548.66895</v>
      </c>
    </row>
    <row r="395" spans="1:7" x14ac:dyDescent="0.2">
      <c r="A395" s="29">
        <v>44300</v>
      </c>
      <c r="B395" s="25" t="s">
        <v>260</v>
      </c>
      <c r="C395" s="26" t="s">
        <v>180</v>
      </c>
      <c r="D395" s="27" t="s">
        <v>42</v>
      </c>
      <c r="E395" s="28">
        <v>90000</v>
      </c>
      <c r="F395" s="22">
        <f t="shared" si="7"/>
        <v>164.03333922942059</v>
      </c>
      <c r="G395" s="23">
        <v>548.66895</v>
      </c>
    </row>
    <row r="396" spans="1:7" x14ac:dyDescent="0.2">
      <c r="A396" s="29">
        <v>44300</v>
      </c>
      <c r="B396" s="25" t="s">
        <v>260</v>
      </c>
      <c r="C396" s="26" t="s">
        <v>180</v>
      </c>
      <c r="D396" s="27" t="s">
        <v>42</v>
      </c>
      <c r="E396" s="28">
        <v>220000</v>
      </c>
      <c r="F396" s="22">
        <f t="shared" si="7"/>
        <v>400.97038478302807</v>
      </c>
      <c r="G396" s="23">
        <v>548.66895</v>
      </c>
    </row>
    <row r="397" spans="1:7" x14ac:dyDescent="0.2">
      <c r="A397" s="29">
        <v>44300</v>
      </c>
      <c r="B397" s="25" t="s">
        <v>314</v>
      </c>
      <c r="C397" s="26" t="s">
        <v>55</v>
      </c>
      <c r="D397" s="27" t="s">
        <v>42</v>
      </c>
      <c r="E397" s="28">
        <v>275000</v>
      </c>
      <c r="F397" s="22">
        <f t="shared" si="7"/>
        <v>501.21298097878514</v>
      </c>
      <c r="G397" s="23">
        <v>548.66895</v>
      </c>
    </row>
    <row r="398" spans="1:7" x14ac:dyDescent="0.2">
      <c r="A398" s="29">
        <v>44301</v>
      </c>
      <c r="B398" s="25" t="s">
        <v>135</v>
      </c>
      <c r="C398" s="26" t="s">
        <v>28</v>
      </c>
      <c r="D398" s="27" t="s">
        <v>50</v>
      </c>
      <c r="E398" s="28">
        <v>29000</v>
      </c>
      <c r="F398" s="22">
        <f t="shared" si="7"/>
        <v>52.855187085035524</v>
      </c>
      <c r="G398" s="23">
        <v>548.66895</v>
      </c>
    </row>
    <row r="399" spans="1:7" x14ac:dyDescent="0.2">
      <c r="A399" s="29">
        <v>44301</v>
      </c>
      <c r="B399" s="25" t="s">
        <v>172</v>
      </c>
      <c r="C399" s="26" t="s">
        <v>28</v>
      </c>
      <c r="D399" s="27" t="s">
        <v>50</v>
      </c>
      <c r="E399" s="28">
        <v>4500</v>
      </c>
      <c r="F399" s="22">
        <f t="shared" si="7"/>
        <v>8.2016669614710285</v>
      </c>
      <c r="G399" s="23">
        <v>548.66895</v>
      </c>
    </row>
    <row r="400" spans="1:7" x14ac:dyDescent="0.2">
      <c r="A400" s="29">
        <v>44301</v>
      </c>
      <c r="B400" s="25" t="s">
        <v>88</v>
      </c>
      <c r="C400" s="26" t="s">
        <v>55</v>
      </c>
      <c r="D400" s="27" t="s">
        <v>42</v>
      </c>
      <c r="E400" s="28">
        <v>17000</v>
      </c>
      <c r="F400" s="22">
        <f t="shared" si="7"/>
        <v>30.984075187779442</v>
      </c>
      <c r="G400" s="23">
        <v>548.66895</v>
      </c>
    </row>
    <row r="401" spans="1:7" x14ac:dyDescent="0.2">
      <c r="A401" s="29">
        <v>44301</v>
      </c>
      <c r="B401" s="25" t="s">
        <v>302</v>
      </c>
      <c r="C401" s="26" t="s">
        <v>49</v>
      </c>
      <c r="D401" s="27" t="s">
        <v>50</v>
      </c>
      <c r="E401" s="28">
        <v>10500</v>
      </c>
      <c r="F401" s="22">
        <f t="shared" si="7"/>
        <v>19.137222910099069</v>
      </c>
      <c r="G401" s="23">
        <v>548.66895</v>
      </c>
    </row>
    <row r="402" spans="1:7" x14ac:dyDescent="0.2">
      <c r="A402" s="29">
        <v>44302</v>
      </c>
      <c r="B402" s="25" t="s">
        <v>315</v>
      </c>
      <c r="C402" s="26" t="s">
        <v>55</v>
      </c>
      <c r="D402" s="27" t="s">
        <v>42</v>
      </c>
      <c r="E402" s="28">
        <v>52000</v>
      </c>
      <c r="F402" s="22">
        <f t="shared" si="7"/>
        <v>94.774818221442999</v>
      </c>
      <c r="G402" s="23">
        <v>548.66895</v>
      </c>
    </row>
    <row r="403" spans="1:7" x14ac:dyDescent="0.2">
      <c r="A403" s="29">
        <v>44302</v>
      </c>
      <c r="B403" s="25" t="s">
        <v>163</v>
      </c>
      <c r="C403" s="26" t="s">
        <v>51</v>
      </c>
      <c r="D403" s="27" t="s">
        <v>48</v>
      </c>
      <c r="E403" s="28">
        <v>10000</v>
      </c>
      <c r="F403" s="22">
        <f t="shared" si="7"/>
        <v>18.225926581046732</v>
      </c>
      <c r="G403" s="23">
        <v>548.66895</v>
      </c>
    </row>
    <row r="404" spans="1:7" x14ac:dyDescent="0.2">
      <c r="A404" s="29">
        <v>44305</v>
      </c>
      <c r="B404" s="25" t="s">
        <v>260</v>
      </c>
      <c r="C404" s="26" t="s">
        <v>180</v>
      </c>
      <c r="D404" s="27" t="s">
        <v>42</v>
      </c>
      <c r="E404" s="28">
        <v>120000</v>
      </c>
      <c r="F404" s="22">
        <f t="shared" si="7"/>
        <v>218.71111897256077</v>
      </c>
      <c r="G404" s="23">
        <v>548.66895</v>
      </c>
    </row>
    <row r="405" spans="1:7" x14ac:dyDescent="0.2">
      <c r="A405" s="29">
        <v>44305</v>
      </c>
      <c r="B405" s="25" t="s">
        <v>316</v>
      </c>
      <c r="C405" s="26" t="s">
        <v>47</v>
      </c>
      <c r="D405" s="27" t="s">
        <v>48</v>
      </c>
      <c r="E405" s="28">
        <v>5000</v>
      </c>
      <c r="F405" s="22">
        <f t="shared" si="7"/>
        <v>9.112963290523366</v>
      </c>
      <c r="G405" s="23">
        <v>548.66895</v>
      </c>
    </row>
    <row r="406" spans="1:7" x14ac:dyDescent="0.2">
      <c r="A406" s="29">
        <v>44305</v>
      </c>
      <c r="B406" s="25" t="s">
        <v>317</v>
      </c>
      <c r="C406" s="26" t="s">
        <v>51</v>
      </c>
      <c r="D406" s="27" t="s">
        <v>48</v>
      </c>
      <c r="E406" s="28">
        <v>40000</v>
      </c>
      <c r="F406" s="22">
        <f t="shared" si="7"/>
        <v>72.903706324186928</v>
      </c>
      <c r="G406" s="23">
        <v>548.66895</v>
      </c>
    </row>
    <row r="407" spans="1:7" x14ac:dyDescent="0.2">
      <c r="A407" s="91">
        <v>44305</v>
      </c>
      <c r="B407" s="92" t="s">
        <v>318</v>
      </c>
      <c r="C407" s="93" t="s">
        <v>55</v>
      </c>
      <c r="D407" s="94" t="s">
        <v>319</v>
      </c>
      <c r="E407" s="95">
        <v>40000</v>
      </c>
      <c r="F407" s="22">
        <f t="shared" si="7"/>
        <v>72.903706324186928</v>
      </c>
      <c r="G407" s="23">
        <v>548.66895</v>
      </c>
    </row>
    <row r="408" spans="1:7" x14ac:dyDescent="0.2">
      <c r="A408" s="29">
        <v>44305</v>
      </c>
      <c r="B408" s="25" t="s">
        <v>320</v>
      </c>
      <c r="C408" s="26" t="s">
        <v>60</v>
      </c>
      <c r="D408" s="27" t="s">
        <v>48</v>
      </c>
      <c r="E408" s="28">
        <v>500</v>
      </c>
      <c r="F408" s="22">
        <f t="shared" si="7"/>
        <v>0.9112963290523366</v>
      </c>
      <c r="G408" s="23">
        <v>548.66895</v>
      </c>
    </row>
    <row r="409" spans="1:7" x14ac:dyDescent="0.2">
      <c r="A409" s="29">
        <v>44306</v>
      </c>
      <c r="B409" s="25" t="s">
        <v>88</v>
      </c>
      <c r="C409" s="26" t="s">
        <v>55</v>
      </c>
      <c r="D409" s="27" t="s">
        <v>17</v>
      </c>
      <c r="E409" s="28">
        <v>16500</v>
      </c>
      <c r="F409" s="22">
        <f t="shared" si="7"/>
        <v>30.072778858727109</v>
      </c>
      <c r="G409" s="23">
        <v>548.66895</v>
      </c>
    </row>
    <row r="410" spans="1:7" x14ac:dyDescent="0.2">
      <c r="A410" s="29">
        <v>44307</v>
      </c>
      <c r="B410" s="25" t="s">
        <v>321</v>
      </c>
      <c r="C410" s="26" t="s">
        <v>49</v>
      </c>
      <c r="D410" s="27" t="s">
        <v>50</v>
      </c>
      <c r="E410" s="28">
        <v>8500</v>
      </c>
      <c r="F410" s="22">
        <f t="shared" si="7"/>
        <v>15.492037593889721</v>
      </c>
      <c r="G410" s="23">
        <v>548.66895</v>
      </c>
    </row>
    <row r="411" spans="1:7" x14ac:dyDescent="0.2">
      <c r="A411" s="29">
        <v>44307</v>
      </c>
      <c r="B411" s="25" t="s">
        <v>322</v>
      </c>
      <c r="C411" s="26" t="s">
        <v>55</v>
      </c>
      <c r="D411" s="27" t="s">
        <v>17</v>
      </c>
      <c r="E411" s="28">
        <v>15000</v>
      </c>
      <c r="F411" s="22">
        <f t="shared" si="7"/>
        <v>27.338889871570096</v>
      </c>
      <c r="G411" s="23">
        <v>548.66895</v>
      </c>
    </row>
    <row r="412" spans="1:7" x14ac:dyDescent="0.2">
      <c r="A412" s="29">
        <v>44307</v>
      </c>
      <c r="B412" s="25" t="s">
        <v>323</v>
      </c>
      <c r="C412" s="26" t="s">
        <v>28</v>
      </c>
      <c r="D412" s="27" t="s">
        <v>48</v>
      </c>
      <c r="E412" s="28">
        <v>25000</v>
      </c>
      <c r="F412" s="22">
        <f t="shared" si="7"/>
        <v>45.564816452616832</v>
      </c>
      <c r="G412" s="23">
        <v>548.66895</v>
      </c>
    </row>
    <row r="413" spans="1:7" x14ac:dyDescent="0.2">
      <c r="A413" s="29">
        <v>44307</v>
      </c>
      <c r="B413" s="25" t="s">
        <v>142</v>
      </c>
      <c r="C413" s="26" t="s">
        <v>28</v>
      </c>
      <c r="D413" s="27" t="s">
        <v>48</v>
      </c>
      <c r="E413" s="28">
        <v>10000</v>
      </c>
      <c r="F413" s="22">
        <f t="shared" ref="F413:F442" si="8">E413/G413</f>
        <v>18.225926581046732</v>
      </c>
      <c r="G413" s="23">
        <v>548.66895</v>
      </c>
    </row>
    <row r="414" spans="1:7" x14ac:dyDescent="0.2">
      <c r="A414" s="29">
        <v>44307</v>
      </c>
      <c r="B414" s="25" t="s">
        <v>324</v>
      </c>
      <c r="C414" s="26" t="s">
        <v>28</v>
      </c>
      <c r="D414" s="27" t="s">
        <v>17</v>
      </c>
      <c r="E414" s="28">
        <v>20000</v>
      </c>
      <c r="F414" s="22">
        <f t="shared" si="8"/>
        <v>36.451853162093464</v>
      </c>
      <c r="G414" s="23">
        <v>548.66895</v>
      </c>
    </row>
    <row r="415" spans="1:7" x14ac:dyDescent="0.2">
      <c r="A415" s="29">
        <v>44308</v>
      </c>
      <c r="B415" s="25" t="s">
        <v>325</v>
      </c>
      <c r="C415" s="26" t="s">
        <v>326</v>
      </c>
      <c r="D415" s="27" t="s">
        <v>48</v>
      </c>
      <c r="E415" s="28">
        <v>80178</v>
      </c>
      <c r="F415" s="22">
        <f t="shared" si="8"/>
        <v>146.13183414151649</v>
      </c>
      <c r="G415" s="23">
        <v>548.66895</v>
      </c>
    </row>
    <row r="416" spans="1:7" x14ac:dyDescent="0.2">
      <c r="A416" s="29">
        <v>44308</v>
      </c>
      <c r="B416" s="25" t="s">
        <v>327</v>
      </c>
      <c r="C416" s="26" t="s">
        <v>180</v>
      </c>
      <c r="D416" s="27" t="s">
        <v>61</v>
      </c>
      <c r="E416" s="28">
        <v>243000</v>
      </c>
      <c r="F416" s="22">
        <f t="shared" si="8"/>
        <v>442.8900159194356</v>
      </c>
      <c r="G416" s="23">
        <v>548.66895</v>
      </c>
    </row>
    <row r="417" spans="1:7" x14ac:dyDescent="0.2">
      <c r="A417" s="91">
        <v>44308</v>
      </c>
      <c r="B417" s="92" t="s">
        <v>328</v>
      </c>
      <c r="C417" s="93" t="s">
        <v>53</v>
      </c>
      <c r="D417" s="94" t="s">
        <v>48</v>
      </c>
      <c r="E417" s="95">
        <v>50000</v>
      </c>
      <c r="F417" s="22">
        <f t="shared" si="8"/>
        <v>91.129632905233663</v>
      </c>
      <c r="G417" s="23">
        <v>548.66895</v>
      </c>
    </row>
    <row r="418" spans="1:7" x14ac:dyDescent="0.2">
      <c r="A418" s="91">
        <v>44308</v>
      </c>
      <c r="B418" s="92" t="s">
        <v>329</v>
      </c>
      <c r="C418" s="93" t="s">
        <v>51</v>
      </c>
      <c r="D418" s="94" t="s">
        <v>31</v>
      </c>
      <c r="E418" s="95">
        <v>10000</v>
      </c>
      <c r="F418" s="22">
        <f t="shared" si="8"/>
        <v>18.225926581046732</v>
      </c>
      <c r="G418" s="23">
        <v>548.66895</v>
      </c>
    </row>
    <row r="419" spans="1:7" x14ac:dyDescent="0.2">
      <c r="A419" s="29">
        <v>44309</v>
      </c>
      <c r="B419" s="25" t="s">
        <v>330</v>
      </c>
      <c r="C419" s="26" t="s">
        <v>49</v>
      </c>
      <c r="D419" s="27" t="s">
        <v>61</v>
      </c>
      <c r="E419" s="28">
        <v>98000</v>
      </c>
      <c r="F419" s="22">
        <f t="shared" si="8"/>
        <v>178.61408049425796</v>
      </c>
      <c r="G419" s="23">
        <v>548.66895</v>
      </c>
    </row>
    <row r="420" spans="1:7" x14ac:dyDescent="0.2">
      <c r="A420" s="91">
        <v>44309</v>
      </c>
      <c r="B420" s="92" t="s">
        <v>302</v>
      </c>
      <c r="C420" s="93" t="s">
        <v>49</v>
      </c>
      <c r="D420" s="94" t="s">
        <v>61</v>
      </c>
      <c r="E420" s="95">
        <v>19500</v>
      </c>
      <c r="F420" s="22">
        <f t="shared" si="8"/>
        <v>35.54055683304113</v>
      </c>
      <c r="G420" s="23">
        <v>548.66895</v>
      </c>
    </row>
    <row r="421" spans="1:7" x14ac:dyDescent="0.2">
      <c r="A421" s="29">
        <v>44310</v>
      </c>
      <c r="B421" s="25" t="s">
        <v>29</v>
      </c>
      <c r="C421" s="26" t="s">
        <v>56</v>
      </c>
      <c r="D421" s="27" t="s">
        <v>31</v>
      </c>
      <c r="E421" s="28">
        <v>10000</v>
      </c>
      <c r="F421" s="22">
        <f t="shared" si="8"/>
        <v>18.225926581046732</v>
      </c>
      <c r="G421" s="23">
        <v>548.66895</v>
      </c>
    </row>
    <row r="422" spans="1:7" x14ac:dyDescent="0.2">
      <c r="A422" s="29">
        <v>44311</v>
      </c>
      <c r="B422" s="25" t="s">
        <v>225</v>
      </c>
      <c r="C422" s="26" t="s">
        <v>55</v>
      </c>
      <c r="D422" s="27" t="s">
        <v>31</v>
      </c>
      <c r="E422" s="28">
        <v>30000</v>
      </c>
      <c r="F422" s="22">
        <f t="shared" si="8"/>
        <v>54.677779743140192</v>
      </c>
      <c r="G422" s="23">
        <v>548.66895</v>
      </c>
    </row>
    <row r="423" spans="1:7" x14ac:dyDescent="0.2">
      <c r="A423" s="29">
        <v>44311</v>
      </c>
      <c r="B423" s="25" t="s">
        <v>35</v>
      </c>
      <c r="C423" s="26" t="s">
        <v>55</v>
      </c>
      <c r="D423" s="27" t="s">
        <v>31</v>
      </c>
      <c r="E423" s="28">
        <v>12000</v>
      </c>
      <c r="F423" s="22">
        <f t="shared" si="8"/>
        <v>21.871111897256078</v>
      </c>
      <c r="G423" s="23">
        <v>548.66895</v>
      </c>
    </row>
    <row r="424" spans="1:7" x14ac:dyDescent="0.2">
      <c r="A424" s="29">
        <v>44312</v>
      </c>
      <c r="B424" s="25" t="s">
        <v>304</v>
      </c>
      <c r="C424" s="26" t="s">
        <v>51</v>
      </c>
      <c r="D424" s="27" t="s">
        <v>48</v>
      </c>
      <c r="E424" s="28">
        <v>56000</v>
      </c>
      <c r="F424" s="22">
        <f t="shared" si="8"/>
        <v>102.0651888538617</v>
      </c>
      <c r="G424" s="23">
        <v>548.66895</v>
      </c>
    </row>
    <row r="425" spans="1:7" x14ac:dyDescent="0.2">
      <c r="A425" s="29">
        <v>44312</v>
      </c>
      <c r="B425" s="25" t="s">
        <v>331</v>
      </c>
      <c r="C425" s="26" t="s">
        <v>54</v>
      </c>
      <c r="D425" s="27" t="s">
        <v>48</v>
      </c>
      <c r="E425" s="28">
        <v>7000</v>
      </c>
      <c r="F425" s="22">
        <f t="shared" si="8"/>
        <v>12.758148606732712</v>
      </c>
      <c r="G425" s="23">
        <v>548.66895</v>
      </c>
    </row>
    <row r="426" spans="1:7" x14ac:dyDescent="0.2">
      <c r="A426" s="29">
        <v>44313</v>
      </c>
      <c r="B426" s="25" t="s">
        <v>332</v>
      </c>
      <c r="C426" s="26" t="s">
        <v>51</v>
      </c>
      <c r="D426" s="27" t="s">
        <v>48</v>
      </c>
      <c r="E426" s="28">
        <v>5000</v>
      </c>
      <c r="F426" s="22">
        <f t="shared" si="8"/>
        <v>9.112963290523366</v>
      </c>
      <c r="G426" s="23">
        <v>548.66895</v>
      </c>
    </row>
    <row r="427" spans="1:7" x14ac:dyDescent="0.2">
      <c r="A427" s="29">
        <v>44315</v>
      </c>
      <c r="B427" s="25" t="s">
        <v>178</v>
      </c>
      <c r="C427" s="26" t="s">
        <v>51</v>
      </c>
      <c r="D427" s="27" t="s">
        <v>31</v>
      </c>
      <c r="E427" s="28">
        <v>5000</v>
      </c>
      <c r="F427" s="22">
        <f t="shared" si="8"/>
        <v>9.112963290523366</v>
      </c>
      <c r="G427" s="23">
        <v>548.66895</v>
      </c>
    </row>
    <row r="428" spans="1:7" x14ac:dyDescent="0.2">
      <c r="A428" s="29">
        <v>44315</v>
      </c>
      <c r="B428" s="25" t="s">
        <v>333</v>
      </c>
      <c r="C428" s="26" t="s">
        <v>47</v>
      </c>
      <c r="D428" s="27" t="s">
        <v>48</v>
      </c>
      <c r="E428" s="28">
        <v>18500</v>
      </c>
      <c r="F428" s="22">
        <f t="shared" si="8"/>
        <v>33.717964174936455</v>
      </c>
      <c r="G428" s="23">
        <v>548.66895</v>
      </c>
    </row>
    <row r="429" spans="1:7" x14ac:dyDescent="0.2">
      <c r="A429" s="91">
        <v>44315</v>
      </c>
      <c r="B429" s="92" t="s">
        <v>302</v>
      </c>
      <c r="C429" s="93" t="s">
        <v>49</v>
      </c>
      <c r="D429" s="94" t="s">
        <v>48</v>
      </c>
      <c r="E429" s="95">
        <v>11000</v>
      </c>
      <c r="F429" s="30">
        <f t="shared" si="8"/>
        <v>20.048519239151403</v>
      </c>
      <c r="G429" s="23">
        <v>548.66895</v>
      </c>
    </row>
    <row r="430" spans="1:7" x14ac:dyDescent="0.2">
      <c r="A430" s="91">
        <v>44316</v>
      </c>
      <c r="B430" s="92" t="s">
        <v>302</v>
      </c>
      <c r="C430" s="93" t="s">
        <v>49</v>
      </c>
      <c r="D430" s="94" t="s">
        <v>61</v>
      </c>
      <c r="E430" s="95">
        <v>13000</v>
      </c>
      <c r="F430" s="30">
        <f t="shared" si="8"/>
        <v>23.69370455536075</v>
      </c>
      <c r="G430" s="23">
        <v>548.66895</v>
      </c>
    </row>
    <row r="431" spans="1:7" x14ac:dyDescent="0.2">
      <c r="A431" s="29">
        <v>44316</v>
      </c>
      <c r="B431" s="25" t="s">
        <v>334</v>
      </c>
      <c r="C431" s="26" t="s">
        <v>28</v>
      </c>
      <c r="D431" s="27" t="s">
        <v>17</v>
      </c>
      <c r="E431" s="28">
        <v>125000</v>
      </c>
      <c r="F431" s="22">
        <f t="shared" si="8"/>
        <v>227.82408226308414</v>
      </c>
      <c r="G431" s="23">
        <v>548.66895</v>
      </c>
    </row>
    <row r="432" spans="1:7" x14ac:dyDescent="0.2">
      <c r="A432" s="29">
        <v>44316</v>
      </c>
      <c r="B432" s="25" t="s">
        <v>334</v>
      </c>
      <c r="C432" s="26" t="s">
        <v>28</v>
      </c>
      <c r="D432" s="27" t="s">
        <v>17</v>
      </c>
      <c r="E432" s="28">
        <v>39000</v>
      </c>
      <c r="F432" s="22">
        <f t="shared" si="8"/>
        <v>71.08111366608226</v>
      </c>
      <c r="G432" s="23">
        <v>548.66895</v>
      </c>
    </row>
    <row r="433" spans="1:7" x14ac:dyDescent="0.2">
      <c r="A433" s="29">
        <v>44316</v>
      </c>
      <c r="B433" s="25" t="s">
        <v>334</v>
      </c>
      <c r="C433" s="26" t="s">
        <v>28</v>
      </c>
      <c r="D433" s="27" t="s">
        <v>17</v>
      </c>
      <c r="E433" s="28">
        <v>64500</v>
      </c>
      <c r="F433" s="22">
        <f t="shared" si="8"/>
        <v>117.55722644775142</v>
      </c>
      <c r="G433" s="23">
        <v>548.66895</v>
      </c>
    </row>
    <row r="434" spans="1:7" x14ac:dyDescent="0.2">
      <c r="A434" s="29">
        <v>44316</v>
      </c>
      <c r="B434" s="25" t="s">
        <v>334</v>
      </c>
      <c r="C434" s="26" t="s">
        <v>28</v>
      </c>
      <c r="D434" s="27" t="s">
        <v>17</v>
      </c>
      <c r="E434" s="28">
        <v>21800</v>
      </c>
      <c r="F434" s="22">
        <f t="shared" si="8"/>
        <v>39.732519946681876</v>
      </c>
      <c r="G434" s="23">
        <v>548.66895</v>
      </c>
    </row>
    <row r="435" spans="1:7" x14ac:dyDescent="0.2">
      <c r="A435" s="29">
        <v>44316</v>
      </c>
      <c r="B435" s="25" t="s">
        <v>334</v>
      </c>
      <c r="C435" s="26" t="s">
        <v>28</v>
      </c>
      <c r="D435" s="27" t="s">
        <v>48</v>
      </c>
      <c r="E435" s="28">
        <v>106500</v>
      </c>
      <c r="F435" s="22">
        <f t="shared" si="8"/>
        <v>194.1061180881477</v>
      </c>
      <c r="G435" s="23">
        <v>548.66895</v>
      </c>
    </row>
    <row r="436" spans="1:7" x14ac:dyDescent="0.2">
      <c r="A436" s="29">
        <v>44316</v>
      </c>
      <c r="B436" s="25" t="s">
        <v>334</v>
      </c>
      <c r="C436" s="26" t="s">
        <v>28</v>
      </c>
      <c r="D436" s="27" t="s">
        <v>31</v>
      </c>
      <c r="E436" s="28">
        <v>437000</v>
      </c>
      <c r="F436" s="22">
        <f t="shared" si="8"/>
        <v>796.47299159174213</v>
      </c>
      <c r="G436" s="23">
        <v>548.66895</v>
      </c>
    </row>
    <row r="437" spans="1:7" x14ac:dyDescent="0.2">
      <c r="A437" s="29">
        <v>44316</v>
      </c>
      <c r="B437" s="25" t="s">
        <v>334</v>
      </c>
      <c r="C437" s="26" t="s">
        <v>28</v>
      </c>
      <c r="D437" s="27" t="s">
        <v>31</v>
      </c>
      <c r="E437" s="28">
        <v>121000</v>
      </c>
      <c r="F437" s="22">
        <f t="shared" si="8"/>
        <v>220.53371163066547</v>
      </c>
      <c r="G437" s="23">
        <v>548.66895</v>
      </c>
    </row>
    <row r="438" spans="1:7" x14ac:dyDescent="0.2">
      <c r="A438" s="29">
        <v>44316</v>
      </c>
      <c r="B438" s="25" t="s">
        <v>334</v>
      </c>
      <c r="C438" s="26" t="s">
        <v>28</v>
      </c>
      <c r="D438" s="27" t="s">
        <v>31</v>
      </c>
      <c r="E438" s="28">
        <v>22000</v>
      </c>
      <c r="F438" s="22">
        <f t="shared" si="8"/>
        <v>40.097038478302807</v>
      </c>
      <c r="G438" s="23">
        <v>548.66895</v>
      </c>
    </row>
    <row r="439" spans="1:7" x14ac:dyDescent="0.2">
      <c r="A439" s="29">
        <v>44316</v>
      </c>
      <c r="B439" s="25" t="s">
        <v>334</v>
      </c>
      <c r="C439" s="26" t="s">
        <v>28</v>
      </c>
      <c r="D439" s="27" t="s">
        <v>31</v>
      </c>
      <c r="E439" s="28">
        <v>296000</v>
      </c>
      <c r="F439" s="22">
        <f t="shared" si="8"/>
        <v>539.48742679898328</v>
      </c>
      <c r="G439" s="23">
        <v>548.66895</v>
      </c>
    </row>
    <row r="440" spans="1:7" x14ac:dyDescent="0.2">
      <c r="A440" s="29">
        <v>44316</v>
      </c>
      <c r="B440" s="25" t="s">
        <v>334</v>
      </c>
      <c r="C440" s="26" t="s">
        <v>28</v>
      </c>
      <c r="D440" s="27" t="s">
        <v>52</v>
      </c>
      <c r="E440" s="28">
        <v>116000</v>
      </c>
      <c r="F440" s="22">
        <f t="shared" si="8"/>
        <v>211.4207483401421</v>
      </c>
      <c r="G440" s="23">
        <v>548.66895</v>
      </c>
    </row>
    <row r="441" spans="1:7" x14ac:dyDescent="0.2">
      <c r="A441" s="29">
        <v>44316</v>
      </c>
      <c r="B441" s="25" t="s">
        <v>4</v>
      </c>
      <c r="C441" s="26" t="s">
        <v>60</v>
      </c>
      <c r="D441" s="27" t="s">
        <v>48</v>
      </c>
      <c r="E441" s="28">
        <v>11700</v>
      </c>
      <c r="F441" s="22">
        <f t="shared" si="8"/>
        <v>21.324334099824675</v>
      </c>
      <c r="G441" s="23">
        <v>548.66895</v>
      </c>
    </row>
    <row r="442" spans="1:7" x14ac:dyDescent="0.2">
      <c r="A442" s="29">
        <v>44316</v>
      </c>
      <c r="B442" s="25" t="s">
        <v>335</v>
      </c>
      <c r="C442" s="26" t="s">
        <v>60</v>
      </c>
      <c r="D442" s="27" t="s">
        <v>48</v>
      </c>
      <c r="E442" s="28">
        <v>20475</v>
      </c>
      <c r="F442" s="22">
        <f t="shared" si="8"/>
        <v>37.31758467469318</v>
      </c>
      <c r="G442" s="23">
        <v>548.66895</v>
      </c>
    </row>
    <row r="443" spans="1:7" x14ac:dyDescent="0.2">
      <c r="A443" s="17">
        <v>44317</v>
      </c>
      <c r="B443" s="18" t="s">
        <v>86</v>
      </c>
      <c r="C443" s="19" t="s">
        <v>49</v>
      </c>
      <c r="D443" s="20" t="s">
        <v>50</v>
      </c>
      <c r="E443" s="21">
        <v>26500</v>
      </c>
      <c r="F443" s="22">
        <f>E443/G443</f>
        <v>48.29870543977384</v>
      </c>
      <c r="G443" s="23">
        <v>548.66895</v>
      </c>
    </row>
    <row r="444" spans="1:7" x14ac:dyDescent="0.2">
      <c r="A444" s="17">
        <v>44319</v>
      </c>
      <c r="B444" s="18" t="s">
        <v>12</v>
      </c>
      <c r="C444" s="19" t="s">
        <v>51</v>
      </c>
      <c r="D444" s="20" t="s">
        <v>48</v>
      </c>
      <c r="E444" s="21">
        <v>36000</v>
      </c>
      <c r="F444" s="22">
        <f t="shared" ref="F444:F487" si="9">E444/G444</f>
        <v>65.613335691768228</v>
      </c>
      <c r="G444" s="23">
        <v>548.66895</v>
      </c>
    </row>
    <row r="445" spans="1:7" x14ac:dyDescent="0.2">
      <c r="A445" s="17">
        <v>44319</v>
      </c>
      <c r="B445" s="18" t="s">
        <v>86</v>
      </c>
      <c r="C445" s="19" t="s">
        <v>49</v>
      </c>
      <c r="D445" s="20" t="s">
        <v>50</v>
      </c>
      <c r="E445" s="21">
        <v>125000</v>
      </c>
      <c r="F445" s="22">
        <f t="shared" si="9"/>
        <v>227.82408226308414</v>
      </c>
      <c r="G445" s="23">
        <v>548.66895</v>
      </c>
    </row>
    <row r="446" spans="1:7" x14ac:dyDescent="0.2">
      <c r="A446" s="17">
        <v>44319</v>
      </c>
      <c r="B446" s="18" t="s">
        <v>38</v>
      </c>
      <c r="C446" s="19" t="s">
        <v>57</v>
      </c>
      <c r="D446" s="20" t="s">
        <v>31</v>
      </c>
      <c r="E446" s="21">
        <v>6200</v>
      </c>
      <c r="F446" s="22">
        <f t="shared" si="9"/>
        <v>11.300074480248973</v>
      </c>
      <c r="G446" s="23">
        <v>548.66895</v>
      </c>
    </row>
    <row r="447" spans="1:7" x14ac:dyDescent="0.2">
      <c r="A447" s="17">
        <v>44319</v>
      </c>
      <c r="B447" s="18" t="s">
        <v>29</v>
      </c>
      <c r="C447" s="19" t="s">
        <v>56</v>
      </c>
      <c r="D447" s="20" t="s">
        <v>31</v>
      </c>
      <c r="E447" s="21">
        <v>10000</v>
      </c>
      <c r="F447" s="22">
        <f t="shared" si="9"/>
        <v>18.225926581046732</v>
      </c>
      <c r="G447" s="23">
        <v>548.66895</v>
      </c>
    </row>
    <row r="448" spans="1:7" x14ac:dyDescent="0.2">
      <c r="A448" s="36">
        <v>44319</v>
      </c>
      <c r="B448" s="24" t="s">
        <v>39</v>
      </c>
      <c r="C448" s="37" t="s">
        <v>57</v>
      </c>
      <c r="D448" s="38" t="s">
        <v>31</v>
      </c>
      <c r="E448" s="39">
        <v>5725</v>
      </c>
      <c r="F448" s="30">
        <f t="shared" si="9"/>
        <v>10.434342967649254</v>
      </c>
      <c r="G448" s="40">
        <v>548.66895</v>
      </c>
    </row>
    <row r="449" spans="1:7" x14ac:dyDescent="0.2">
      <c r="A449" s="36">
        <v>44319</v>
      </c>
      <c r="B449" s="24" t="s">
        <v>36</v>
      </c>
      <c r="C449" s="37" t="s">
        <v>57</v>
      </c>
      <c r="D449" s="38" t="s">
        <v>48</v>
      </c>
      <c r="E449" s="39">
        <v>87525</v>
      </c>
      <c r="F449" s="30">
        <f t="shared" si="9"/>
        <v>159.5224224006115</v>
      </c>
      <c r="G449" s="40">
        <v>548.66895</v>
      </c>
    </row>
    <row r="450" spans="1:7" x14ac:dyDescent="0.2">
      <c r="A450" s="36">
        <v>44320</v>
      </c>
      <c r="B450" s="24" t="s">
        <v>86</v>
      </c>
      <c r="C450" s="37" t="s">
        <v>49</v>
      </c>
      <c r="D450" s="38" t="s">
        <v>50</v>
      </c>
      <c r="E450" s="39">
        <v>11000</v>
      </c>
      <c r="F450" s="30">
        <f t="shared" si="9"/>
        <v>20.048519239151403</v>
      </c>
      <c r="G450" s="40">
        <v>548.66895</v>
      </c>
    </row>
    <row r="451" spans="1:7" x14ac:dyDescent="0.2">
      <c r="A451" s="36">
        <v>44320</v>
      </c>
      <c r="B451" s="24" t="s">
        <v>87</v>
      </c>
      <c r="C451" s="37" t="s">
        <v>56</v>
      </c>
      <c r="D451" s="38" t="s">
        <v>42</v>
      </c>
      <c r="E451" s="39">
        <v>120000</v>
      </c>
      <c r="F451" s="30">
        <f t="shared" si="9"/>
        <v>218.71111897256077</v>
      </c>
      <c r="G451" s="40">
        <v>548.66895</v>
      </c>
    </row>
    <row r="452" spans="1:7" x14ac:dyDescent="0.2">
      <c r="A452" s="36">
        <v>44320</v>
      </c>
      <c r="B452" s="24" t="s">
        <v>88</v>
      </c>
      <c r="C452" s="37" t="s">
        <v>55</v>
      </c>
      <c r="D452" s="38" t="s">
        <v>42</v>
      </c>
      <c r="E452" s="39">
        <v>8000</v>
      </c>
      <c r="F452" s="30">
        <f t="shared" si="9"/>
        <v>14.580741264837386</v>
      </c>
      <c r="G452" s="40">
        <v>548.66895</v>
      </c>
    </row>
    <row r="453" spans="1:7" x14ac:dyDescent="0.2">
      <c r="A453" s="36">
        <v>44320</v>
      </c>
      <c r="B453" s="24" t="s">
        <v>88</v>
      </c>
      <c r="C453" s="37" t="s">
        <v>55</v>
      </c>
      <c r="D453" s="38" t="s">
        <v>42</v>
      </c>
      <c r="E453" s="39">
        <v>8000</v>
      </c>
      <c r="F453" s="30">
        <f t="shared" si="9"/>
        <v>14.580741264837386</v>
      </c>
      <c r="G453" s="40">
        <v>548.66895</v>
      </c>
    </row>
    <row r="454" spans="1:7" x14ac:dyDescent="0.2">
      <c r="A454" s="36">
        <v>44321</v>
      </c>
      <c r="B454" s="24" t="s">
        <v>29</v>
      </c>
      <c r="C454" s="37" t="s">
        <v>56</v>
      </c>
      <c r="D454" s="38" t="s">
        <v>42</v>
      </c>
      <c r="E454" s="39">
        <v>9000</v>
      </c>
      <c r="F454" s="30">
        <f t="shared" si="9"/>
        <v>16.403333922942057</v>
      </c>
      <c r="G454" s="40">
        <v>548.66895</v>
      </c>
    </row>
    <row r="455" spans="1:7" x14ac:dyDescent="0.2">
      <c r="A455" s="36">
        <v>44321</v>
      </c>
      <c r="B455" s="24" t="s">
        <v>86</v>
      </c>
      <c r="C455" s="37" t="s">
        <v>49</v>
      </c>
      <c r="D455" s="38" t="s">
        <v>50</v>
      </c>
      <c r="E455" s="39">
        <v>11000</v>
      </c>
      <c r="F455" s="30">
        <f t="shared" si="9"/>
        <v>20.048519239151403</v>
      </c>
      <c r="G455" s="40">
        <v>548.66895</v>
      </c>
    </row>
    <row r="456" spans="1:7" x14ac:dyDescent="0.2">
      <c r="A456" s="36">
        <v>44321</v>
      </c>
      <c r="B456" s="24" t="s">
        <v>89</v>
      </c>
      <c r="C456" s="37" t="s">
        <v>28</v>
      </c>
      <c r="D456" s="38" t="s">
        <v>42</v>
      </c>
      <c r="E456" s="39">
        <v>75000</v>
      </c>
      <c r="F456" s="30">
        <f t="shared" si="9"/>
        <v>136.69444935785049</v>
      </c>
      <c r="G456" s="40">
        <v>548.66895</v>
      </c>
    </row>
    <row r="457" spans="1:7" x14ac:dyDescent="0.2">
      <c r="A457" s="36">
        <v>44321</v>
      </c>
      <c r="B457" s="24" t="s">
        <v>90</v>
      </c>
      <c r="C457" s="37" t="s">
        <v>28</v>
      </c>
      <c r="D457" s="38" t="s">
        <v>42</v>
      </c>
      <c r="E457" s="39">
        <v>80000</v>
      </c>
      <c r="F457" s="30">
        <f t="shared" si="9"/>
        <v>145.80741264837386</v>
      </c>
      <c r="G457" s="40">
        <v>548.66895</v>
      </c>
    </row>
    <row r="458" spans="1:7" x14ac:dyDescent="0.2">
      <c r="A458" s="36">
        <v>44321</v>
      </c>
      <c r="B458" s="24" t="s">
        <v>91</v>
      </c>
      <c r="C458" s="37" t="s">
        <v>28</v>
      </c>
      <c r="D458" s="38" t="s">
        <v>42</v>
      </c>
      <c r="E458" s="39">
        <v>20000</v>
      </c>
      <c r="F458" s="30">
        <f t="shared" si="9"/>
        <v>36.451853162093464</v>
      </c>
      <c r="G458" s="40">
        <v>548.66895</v>
      </c>
    </row>
    <row r="459" spans="1:7" x14ac:dyDescent="0.2">
      <c r="A459" s="36">
        <v>44321</v>
      </c>
      <c r="B459" s="24" t="s">
        <v>88</v>
      </c>
      <c r="C459" s="37" t="s">
        <v>55</v>
      </c>
      <c r="D459" s="38" t="s">
        <v>42</v>
      </c>
      <c r="E459" s="39">
        <v>4000</v>
      </c>
      <c r="F459" s="30">
        <f t="shared" si="9"/>
        <v>7.2903706324186928</v>
      </c>
      <c r="G459" s="40">
        <v>548.66895</v>
      </c>
    </row>
    <row r="460" spans="1:7" x14ac:dyDescent="0.2">
      <c r="A460" s="36">
        <v>44321</v>
      </c>
      <c r="B460" s="25" t="s">
        <v>88</v>
      </c>
      <c r="C460" s="37" t="s">
        <v>55</v>
      </c>
      <c r="D460" s="38" t="s">
        <v>42</v>
      </c>
      <c r="E460" s="28">
        <v>4000</v>
      </c>
      <c r="F460" s="30">
        <f t="shared" si="9"/>
        <v>7.2903706324186928</v>
      </c>
      <c r="G460" s="40">
        <v>548.66895</v>
      </c>
    </row>
    <row r="461" spans="1:7" x14ac:dyDescent="0.2">
      <c r="A461" s="36">
        <v>44321</v>
      </c>
      <c r="B461" s="25" t="s">
        <v>92</v>
      </c>
      <c r="C461" s="26" t="s">
        <v>51</v>
      </c>
      <c r="D461" s="38" t="s">
        <v>42</v>
      </c>
      <c r="E461" s="28">
        <v>9000</v>
      </c>
      <c r="F461" s="30">
        <f t="shared" si="9"/>
        <v>16.403333922942057</v>
      </c>
      <c r="G461" s="40">
        <v>548.66895</v>
      </c>
    </row>
    <row r="462" spans="1:7" x14ac:dyDescent="0.2">
      <c r="A462" s="36">
        <v>44321</v>
      </c>
      <c r="B462" s="25" t="s">
        <v>88</v>
      </c>
      <c r="C462" s="26" t="s">
        <v>55</v>
      </c>
      <c r="D462" s="38" t="s">
        <v>42</v>
      </c>
      <c r="E462" s="28">
        <v>4000</v>
      </c>
      <c r="F462" s="30">
        <f t="shared" si="9"/>
        <v>7.2903706324186928</v>
      </c>
      <c r="G462" s="40">
        <v>548.66895</v>
      </c>
    </row>
    <row r="463" spans="1:7" x14ac:dyDescent="0.2">
      <c r="A463" s="36">
        <v>44321</v>
      </c>
      <c r="B463" s="24" t="s">
        <v>88</v>
      </c>
      <c r="C463" s="37" t="s">
        <v>55</v>
      </c>
      <c r="D463" s="38" t="s">
        <v>42</v>
      </c>
      <c r="E463" s="39">
        <v>4000</v>
      </c>
      <c r="F463" s="30">
        <f t="shared" si="9"/>
        <v>7.2903706324186928</v>
      </c>
      <c r="G463" s="40">
        <v>548.66895</v>
      </c>
    </row>
    <row r="464" spans="1:7" x14ac:dyDescent="0.2">
      <c r="A464" s="29">
        <v>44322</v>
      </c>
      <c r="B464" s="25" t="s">
        <v>93</v>
      </c>
      <c r="C464" s="37" t="s">
        <v>47</v>
      </c>
      <c r="D464" s="38" t="s">
        <v>48</v>
      </c>
      <c r="E464" s="28">
        <v>3500</v>
      </c>
      <c r="F464" s="30">
        <f t="shared" si="9"/>
        <v>6.3790743033663562</v>
      </c>
      <c r="G464" s="40">
        <v>548.66895</v>
      </c>
    </row>
    <row r="465" spans="1:7" x14ac:dyDescent="0.2">
      <c r="A465" s="29">
        <v>44323</v>
      </c>
      <c r="B465" s="25" t="s">
        <v>0</v>
      </c>
      <c r="C465" s="37" t="s">
        <v>49</v>
      </c>
      <c r="D465" s="38" t="s">
        <v>48</v>
      </c>
      <c r="E465" s="28">
        <v>69533</v>
      </c>
      <c r="F465" s="30">
        <f t="shared" si="9"/>
        <v>126.73033529599223</v>
      </c>
      <c r="G465" s="40">
        <v>548.66895</v>
      </c>
    </row>
    <row r="466" spans="1:7" x14ac:dyDescent="0.2">
      <c r="A466" s="29">
        <v>44323</v>
      </c>
      <c r="B466" s="25" t="s">
        <v>1</v>
      </c>
      <c r="C466" s="37" t="s">
        <v>49</v>
      </c>
      <c r="D466" s="38" t="s">
        <v>48</v>
      </c>
      <c r="E466" s="28">
        <v>20684</v>
      </c>
      <c r="F466" s="30">
        <f t="shared" si="9"/>
        <v>37.698506540237062</v>
      </c>
      <c r="G466" s="40">
        <v>548.66895</v>
      </c>
    </row>
    <row r="467" spans="1:7" x14ac:dyDescent="0.2">
      <c r="A467" s="29">
        <v>44323</v>
      </c>
      <c r="B467" s="25" t="s">
        <v>2</v>
      </c>
      <c r="C467" s="37" t="s">
        <v>49</v>
      </c>
      <c r="D467" s="38" t="s">
        <v>48</v>
      </c>
      <c r="E467" s="28">
        <v>109200</v>
      </c>
      <c r="F467" s="30">
        <f t="shared" si="9"/>
        <v>199.02711826503031</v>
      </c>
      <c r="G467" s="40">
        <v>548.66895</v>
      </c>
    </row>
    <row r="468" spans="1:7" x14ac:dyDescent="0.2">
      <c r="A468" s="29">
        <v>44323</v>
      </c>
      <c r="B468" s="25" t="s">
        <v>30</v>
      </c>
      <c r="C468" s="26" t="s">
        <v>51</v>
      </c>
      <c r="D468" s="27" t="s">
        <v>31</v>
      </c>
      <c r="E468" s="28">
        <v>5000</v>
      </c>
      <c r="F468" s="30">
        <f t="shared" si="9"/>
        <v>9.112963290523366</v>
      </c>
      <c r="G468" s="40">
        <v>548.66895</v>
      </c>
    </row>
    <row r="469" spans="1:7" x14ac:dyDescent="0.2">
      <c r="A469" s="29">
        <v>44326</v>
      </c>
      <c r="B469" s="25" t="s">
        <v>34</v>
      </c>
      <c r="C469" s="26" t="s">
        <v>51</v>
      </c>
      <c r="D469" s="27" t="s">
        <v>48</v>
      </c>
      <c r="E469" s="28">
        <v>59000</v>
      </c>
      <c r="F469" s="30">
        <f t="shared" si="9"/>
        <v>107.53296682817572</v>
      </c>
      <c r="G469" s="40">
        <v>548.66895</v>
      </c>
    </row>
    <row r="470" spans="1:7" x14ac:dyDescent="0.2">
      <c r="A470" s="29">
        <v>44326</v>
      </c>
      <c r="B470" s="25" t="s">
        <v>18</v>
      </c>
      <c r="C470" s="26" t="s">
        <v>54</v>
      </c>
      <c r="D470" s="27" t="s">
        <v>48</v>
      </c>
      <c r="E470" s="28">
        <v>5000</v>
      </c>
      <c r="F470" s="30">
        <f t="shared" si="9"/>
        <v>9.112963290523366</v>
      </c>
      <c r="G470" s="40">
        <v>548.66895</v>
      </c>
    </row>
    <row r="471" spans="1:7" x14ac:dyDescent="0.2">
      <c r="A471" s="29">
        <v>44326</v>
      </c>
      <c r="B471" s="25" t="s">
        <v>94</v>
      </c>
      <c r="C471" s="26" t="s">
        <v>55</v>
      </c>
      <c r="D471" s="27" t="s">
        <v>31</v>
      </c>
      <c r="E471" s="28">
        <v>45000</v>
      </c>
      <c r="F471" s="30">
        <f t="shared" si="9"/>
        <v>82.016669614710295</v>
      </c>
      <c r="G471" s="40">
        <v>548.66895</v>
      </c>
    </row>
    <row r="472" spans="1:7" x14ac:dyDescent="0.2">
      <c r="A472" s="31">
        <v>44326</v>
      </c>
      <c r="B472" s="32" t="s">
        <v>86</v>
      </c>
      <c r="C472" s="33" t="s">
        <v>49</v>
      </c>
      <c r="D472" s="34" t="s">
        <v>50</v>
      </c>
      <c r="E472" s="35">
        <v>4200</v>
      </c>
      <c r="F472" s="30">
        <f t="shared" si="9"/>
        <v>7.654889164039627</v>
      </c>
      <c r="G472" s="40">
        <v>548.66895</v>
      </c>
    </row>
    <row r="473" spans="1:7" x14ac:dyDescent="0.2">
      <c r="A473" s="29">
        <v>44327</v>
      </c>
      <c r="B473" s="25" t="s">
        <v>19</v>
      </c>
      <c r="C473" s="26" t="s">
        <v>47</v>
      </c>
      <c r="D473" s="27" t="s">
        <v>48</v>
      </c>
      <c r="E473" s="28">
        <v>2500</v>
      </c>
      <c r="F473" s="30">
        <f t="shared" si="9"/>
        <v>4.556481645261683</v>
      </c>
      <c r="G473" s="40">
        <v>548.66895</v>
      </c>
    </row>
    <row r="474" spans="1:7" x14ac:dyDescent="0.2">
      <c r="A474" s="29">
        <v>44327</v>
      </c>
      <c r="B474" s="25" t="s">
        <v>20</v>
      </c>
      <c r="C474" s="26" t="s">
        <v>53</v>
      </c>
      <c r="D474" s="27" t="s">
        <v>48</v>
      </c>
      <c r="E474" s="28">
        <v>50000</v>
      </c>
      <c r="F474" s="30">
        <f t="shared" si="9"/>
        <v>91.129632905233663</v>
      </c>
      <c r="G474" s="40">
        <v>548.66895</v>
      </c>
    </row>
    <row r="475" spans="1:7" x14ac:dyDescent="0.2">
      <c r="A475" s="29">
        <v>44328</v>
      </c>
      <c r="B475" s="25" t="s">
        <v>95</v>
      </c>
      <c r="C475" s="26" t="s">
        <v>47</v>
      </c>
      <c r="D475" s="27" t="s">
        <v>48</v>
      </c>
      <c r="E475" s="28">
        <v>76500</v>
      </c>
      <c r="F475" s="30">
        <f t="shared" si="9"/>
        <v>139.42833834500749</v>
      </c>
      <c r="G475" s="40">
        <v>548.66895</v>
      </c>
    </row>
    <row r="476" spans="1:7" x14ac:dyDescent="0.2">
      <c r="A476" s="29">
        <v>44328</v>
      </c>
      <c r="B476" s="25" t="s">
        <v>21</v>
      </c>
      <c r="C476" s="26" t="s">
        <v>57</v>
      </c>
      <c r="D476" s="27" t="s">
        <v>48</v>
      </c>
      <c r="E476" s="28">
        <v>150000</v>
      </c>
      <c r="F476" s="30">
        <f t="shared" si="9"/>
        <v>273.38889871570098</v>
      </c>
      <c r="G476" s="40">
        <v>548.66895</v>
      </c>
    </row>
    <row r="477" spans="1:7" x14ac:dyDescent="0.2">
      <c r="A477" s="29">
        <v>44328</v>
      </c>
      <c r="B477" s="25" t="s">
        <v>96</v>
      </c>
      <c r="C477" s="26" t="s">
        <v>51</v>
      </c>
      <c r="D477" s="27" t="s">
        <v>31</v>
      </c>
      <c r="E477" s="28">
        <v>30000</v>
      </c>
      <c r="F477" s="30">
        <f t="shared" si="9"/>
        <v>54.677779743140192</v>
      </c>
      <c r="G477" s="40">
        <v>548.66895</v>
      </c>
    </row>
    <row r="478" spans="1:7" x14ac:dyDescent="0.2">
      <c r="A478" s="29">
        <v>44328</v>
      </c>
      <c r="B478" s="25" t="s">
        <v>43</v>
      </c>
      <c r="C478" s="26" t="s">
        <v>51</v>
      </c>
      <c r="D478" s="27" t="s">
        <v>48</v>
      </c>
      <c r="E478" s="28">
        <v>4000</v>
      </c>
      <c r="F478" s="30">
        <f t="shared" si="9"/>
        <v>7.2903706324186928</v>
      </c>
      <c r="G478" s="40">
        <v>548.66895</v>
      </c>
    </row>
    <row r="479" spans="1:7" x14ac:dyDescent="0.2">
      <c r="A479" s="29">
        <v>44328</v>
      </c>
      <c r="B479" s="25" t="s">
        <v>97</v>
      </c>
      <c r="C479" s="26" t="s">
        <v>59</v>
      </c>
      <c r="D479" s="27" t="s">
        <v>48</v>
      </c>
      <c r="E479" s="28">
        <v>49000</v>
      </c>
      <c r="F479" s="30">
        <f t="shared" si="9"/>
        <v>89.307040247128981</v>
      </c>
      <c r="G479" s="40">
        <v>548.66895</v>
      </c>
    </row>
    <row r="480" spans="1:7" x14ac:dyDescent="0.2">
      <c r="A480" s="29">
        <v>44328</v>
      </c>
      <c r="B480" s="25" t="s">
        <v>98</v>
      </c>
      <c r="C480" s="26" t="s">
        <v>57</v>
      </c>
      <c r="D480" s="27" t="s">
        <v>48</v>
      </c>
      <c r="E480" s="28">
        <v>45000</v>
      </c>
      <c r="F480" s="30">
        <f t="shared" si="9"/>
        <v>82.016669614710295</v>
      </c>
      <c r="G480" s="40">
        <v>548.66895</v>
      </c>
    </row>
    <row r="481" spans="1:7" x14ac:dyDescent="0.2">
      <c r="A481" s="29">
        <v>44332</v>
      </c>
      <c r="B481" s="25" t="s">
        <v>88</v>
      </c>
      <c r="C481" s="26" t="s">
        <v>55</v>
      </c>
      <c r="D481" s="27" t="s">
        <v>31</v>
      </c>
      <c r="E481" s="28">
        <v>40000</v>
      </c>
      <c r="F481" s="30">
        <f t="shared" si="9"/>
        <v>72.903706324186928</v>
      </c>
      <c r="G481" s="40">
        <v>548.66895</v>
      </c>
    </row>
    <row r="482" spans="1:7" x14ac:dyDescent="0.2">
      <c r="A482" s="29">
        <v>44332</v>
      </c>
      <c r="B482" s="25" t="s">
        <v>99</v>
      </c>
      <c r="C482" s="26" t="s">
        <v>55</v>
      </c>
      <c r="D482" s="27" t="s">
        <v>31</v>
      </c>
      <c r="E482" s="28">
        <v>75000</v>
      </c>
      <c r="F482" s="30">
        <f t="shared" si="9"/>
        <v>136.69444935785049</v>
      </c>
      <c r="G482" s="40">
        <v>548.66895</v>
      </c>
    </row>
    <row r="483" spans="1:7" x14ac:dyDescent="0.2">
      <c r="A483" s="29">
        <v>44332</v>
      </c>
      <c r="B483" s="25" t="s">
        <v>100</v>
      </c>
      <c r="C483" s="26" t="s">
        <v>51</v>
      </c>
      <c r="D483" s="27" t="s">
        <v>31</v>
      </c>
      <c r="E483" s="28">
        <v>5000</v>
      </c>
      <c r="F483" s="30">
        <f t="shared" si="9"/>
        <v>9.112963290523366</v>
      </c>
      <c r="G483" s="40">
        <v>548.66895</v>
      </c>
    </row>
    <row r="484" spans="1:7" x14ac:dyDescent="0.2">
      <c r="A484" s="29">
        <v>44333</v>
      </c>
      <c r="B484" s="25" t="s">
        <v>101</v>
      </c>
      <c r="C484" s="26" t="s">
        <v>51</v>
      </c>
      <c r="D484" s="27" t="s">
        <v>48</v>
      </c>
      <c r="E484" s="28">
        <v>32000</v>
      </c>
      <c r="F484" s="30">
        <f t="shared" si="9"/>
        <v>58.322965059349542</v>
      </c>
      <c r="G484" s="40">
        <v>548.66895</v>
      </c>
    </row>
    <row r="485" spans="1:7" x14ac:dyDescent="0.2">
      <c r="A485" s="29">
        <v>44333</v>
      </c>
      <c r="B485" s="25" t="s">
        <v>88</v>
      </c>
      <c r="C485" s="26" t="s">
        <v>55</v>
      </c>
      <c r="D485" s="27" t="s">
        <v>31</v>
      </c>
      <c r="E485" s="28">
        <v>4000</v>
      </c>
      <c r="F485" s="30">
        <f t="shared" si="9"/>
        <v>7.2903706324186928</v>
      </c>
      <c r="G485" s="40">
        <v>548.66895</v>
      </c>
    </row>
    <row r="486" spans="1:7" x14ac:dyDescent="0.2">
      <c r="A486" s="29">
        <v>44333</v>
      </c>
      <c r="B486" s="25" t="s">
        <v>37</v>
      </c>
      <c r="C486" s="26" t="s">
        <v>57</v>
      </c>
      <c r="D486" s="27" t="s">
        <v>31</v>
      </c>
      <c r="E486" s="28">
        <v>13900</v>
      </c>
      <c r="F486" s="30">
        <f t="shared" si="9"/>
        <v>25.334037947654956</v>
      </c>
      <c r="G486" s="40">
        <v>548.66895</v>
      </c>
    </row>
    <row r="487" spans="1:7" x14ac:dyDescent="0.2">
      <c r="A487" s="29">
        <v>44334</v>
      </c>
      <c r="B487" s="25" t="s">
        <v>22</v>
      </c>
      <c r="C487" s="26" t="s">
        <v>57</v>
      </c>
      <c r="D487" s="27" t="s">
        <v>48</v>
      </c>
      <c r="E487" s="28">
        <v>168000</v>
      </c>
      <c r="F487" s="30">
        <f t="shared" si="9"/>
        <v>306.19556656158511</v>
      </c>
      <c r="G487" s="40">
        <v>548.66895</v>
      </c>
    </row>
    <row r="488" spans="1:7" x14ac:dyDescent="0.2">
      <c r="A488" s="29">
        <v>44334</v>
      </c>
      <c r="B488" s="25" t="s">
        <v>44</v>
      </c>
      <c r="C488" s="26" t="s">
        <v>55</v>
      </c>
      <c r="D488" s="27" t="s">
        <v>31</v>
      </c>
      <c r="E488" s="28">
        <v>100800</v>
      </c>
      <c r="F488" s="30" t="e">
        <f>E488/G488</f>
        <v>#REF!</v>
      </c>
      <c r="G488" s="40" t="e">
        <f>#REF!</f>
        <v>#REF!</v>
      </c>
    </row>
    <row r="489" spans="1:7" x14ac:dyDescent="0.2">
      <c r="A489" s="29">
        <v>44334</v>
      </c>
      <c r="B489" s="25" t="s">
        <v>102</v>
      </c>
      <c r="C489" s="26" t="s">
        <v>57</v>
      </c>
      <c r="D489" s="27" t="s">
        <v>48</v>
      </c>
      <c r="E489" s="28">
        <v>73150</v>
      </c>
      <c r="F489" s="30">
        <f t="shared" ref="F489:F533" si="10">E489/G489</f>
        <v>135.68220698346951</v>
      </c>
      <c r="G489" s="40">
        <v>539.12743333333333</v>
      </c>
    </row>
    <row r="490" spans="1:7" x14ac:dyDescent="0.2">
      <c r="A490" s="29">
        <v>44335</v>
      </c>
      <c r="B490" s="25" t="s">
        <v>103</v>
      </c>
      <c r="C490" s="26" t="s">
        <v>47</v>
      </c>
      <c r="D490" s="27" t="s">
        <v>48</v>
      </c>
      <c r="E490" s="28">
        <v>4500</v>
      </c>
      <c r="F490" s="30">
        <f t="shared" si="10"/>
        <v>8.3468206620042764</v>
      </c>
      <c r="G490" s="40">
        <v>539.12743333333333</v>
      </c>
    </row>
    <row r="491" spans="1:7" x14ac:dyDescent="0.2">
      <c r="A491" s="29">
        <v>44335</v>
      </c>
      <c r="B491" s="25" t="s">
        <v>23</v>
      </c>
      <c r="C491" s="26" t="s">
        <v>57</v>
      </c>
      <c r="D491" s="27" t="s">
        <v>48</v>
      </c>
      <c r="E491" s="28">
        <v>10000</v>
      </c>
      <c r="F491" s="30">
        <f t="shared" si="10"/>
        <v>18.548490360009506</v>
      </c>
      <c r="G491" s="40">
        <v>539.12743333333333</v>
      </c>
    </row>
    <row r="492" spans="1:7" x14ac:dyDescent="0.2">
      <c r="A492" s="29">
        <v>44336</v>
      </c>
      <c r="B492" s="25" t="s">
        <v>3</v>
      </c>
      <c r="C492" s="26" t="s">
        <v>60</v>
      </c>
      <c r="D492" s="27" t="s">
        <v>48</v>
      </c>
      <c r="E492" s="28">
        <v>1000</v>
      </c>
      <c r="F492" s="30">
        <f t="shared" si="10"/>
        <v>1.8548490360009504</v>
      </c>
      <c r="G492" s="40">
        <v>539.12743333333333</v>
      </c>
    </row>
    <row r="493" spans="1:7" x14ac:dyDescent="0.2">
      <c r="A493" s="29">
        <v>44336</v>
      </c>
      <c r="B493" s="25" t="s">
        <v>104</v>
      </c>
      <c r="C493" s="26" t="s">
        <v>56</v>
      </c>
      <c r="D493" s="27" t="s">
        <v>31</v>
      </c>
      <c r="E493" s="28">
        <v>26500</v>
      </c>
      <c r="F493" s="30">
        <f t="shared" si="10"/>
        <v>49.153499454025187</v>
      </c>
      <c r="G493" s="40">
        <v>539.12743333333333</v>
      </c>
    </row>
    <row r="494" spans="1:7" x14ac:dyDescent="0.2">
      <c r="A494" s="29">
        <v>44337</v>
      </c>
      <c r="B494" s="25" t="s">
        <v>105</v>
      </c>
      <c r="C494" s="26" t="s">
        <v>47</v>
      </c>
      <c r="D494" s="27" t="s">
        <v>48</v>
      </c>
      <c r="E494" s="28">
        <v>40000</v>
      </c>
      <c r="F494" s="30">
        <f t="shared" si="10"/>
        <v>74.193961440038024</v>
      </c>
      <c r="G494" s="40">
        <v>539.12743333333333</v>
      </c>
    </row>
    <row r="495" spans="1:7" x14ac:dyDescent="0.2">
      <c r="A495" s="29">
        <v>44337</v>
      </c>
      <c r="B495" s="25" t="s">
        <v>24</v>
      </c>
      <c r="C495" s="26" t="s">
        <v>58</v>
      </c>
      <c r="D495" s="27" t="s">
        <v>48</v>
      </c>
      <c r="E495" s="28">
        <v>1600</v>
      </c>
      <c r="F495" s="30">
        <f t="shared" si="10"/>
        <v>2.9677584576015206</v>
      </c>
      <c r="G495" s="40">
        <v>539.12743333333333</v>
      </c>
    </row>
    <row r="496" spans="1:7" x14ac:dyDescent="0.2">
      <c r="A496" s="29">
        <v>44338</v>
      </c>
      <c r="B496" s="25" t="s">
        <v>106</v>
      </c>
      <c r="C496" s="26" t="s">
        <v>55</v>
      </c>
      <c r="D496" s="27" t="s">
        <v>31</v>
      </c>
      <c r="E496" s="28">
        <v>57000</v>
      </c>
      <c r="F496" s="30">
        <f t="shared" si="10"/>
        <v>105.72639505205417</v>
      </c>
      <c r="G496" s="40">
        <v>539.12743333333333</v>
      </c>
    </row>
    <row r="497" spans="1:7" x14ac:dyDescent="0.2">
      <c r="A497" s="29">
        <v>44340</v>
      </c>
      <c r="B497" s="25" t="s">
        <v>107</v>
      </c>
      <c r="C497" s="26" t="s">
        <v>56</v>
      </c>
      <c r="D497" s="27" t="s">
        <v>31</v>
      </c>
      <c r="E497" s="28">
        <v>17000</v>
      </c>
      <c r="F497" s="30">
        <f t="shared" si="10"/>
        <v>31.532433612016156</v>
      </c>
      <c r="G497" s="40">
        <v>539.12743333333333</v>
      </c>
    </row>
    <row r="498" spans="1:7" x14ac:dyDescent="0.2">
      <c r="A498" s="29">
        <v>44341</v>
      </c>
      <c r="B498" s="25" t="s">
        <v>108</v>
      </c>
      <c r="C498" s="26" t="s">
        <v>47</v>
      </c>
      <c r="D498" s="27" t="s">
        <v>48</v>
      </c>
      <c r="E498" s="28">
        <v>156435</v>
      </c>
      <c r="F498" s="30">
        <f t="shared" si="10"/>
        <v>290.16330894680868</v>
      </c>
      <c r="G498" s="40">
        <v>539.12743333333333</v>
      </c>
    </row>
    <row r="499" spans="1:7" x14ac:dyDescent="0.2">
      <c r="A499" s="29">
        <v>44341</v>
      </c>
      <c r="B499" s="25" t="s">
        <v>24</v>
      </c>
      <c r="C499" s="26" t="s">
        <v>58</v>
      </c>
      <c r="D499" s="27" t="s">
        <v>48</v>
      </c>
      <c r="E499" s="28">
        <v>890</v>
      </c>
      <c r="F499" s="30">
        <f t="shared" si="10"/>
        <v>1.650815642040846</v>
      </c>
      <c r="G499" s="40">
        <v>539.12743333333333</v>
      </c>
    </row>
    <row r="500" spans="1:7" x14ac:dyDescent="0.2">
      <c r="A500" s="29">
        <v>44341</v>
      </c>
      <c r="B500" s="25" t="s">
        <v>24</v>
      </c>
      <c r="C500" s="26" t="s">
        <v>58</v>
      </c>
      <c r="D500" s="27" t="s">
        <v>48</v>
      </c>
      <c r="E500" s="28">
        <v>1400</v>
      </c>
      <c r="F500" s="30">
        <f t="shared" si="10"/>
        <v>2.5967886504013307</v>
      </c>
      <c r="G500" s="40">
        <v>539.12743333333333</v>
      </c>
    </row>
    <row r="501" spans="1:7" x14ac:dyDescent="0.2">
      <c r="A501" s="29">
        <v>44341</v>
      </c>
      <c r="B501" s="25" t="s">
        <v>33</v>
      </c>
      <c r="C501" s="26" t="s">
        <v>53</v>
      </c>
      <c r="D501" s="27" t="s">
        <v>48</v>
      </c>
      <c r="E501" s="28">
        <v>50650</v>
      </c>
      <c r="F501" s="30">
        <f t="shared" si="10"/>
        <v>93.948103673448145</v>
      </c>
      <c r="G501" s="40">
        <v>539.12743333333333</v>
      </c>
    </row>
    <row r="502" spans="1:7" x14ac:dyDescent="0.2">
      <c r="A502" s="29">
        <v>44341</v>
      </c>
      <c r="B502" s="25" t="s">
        <v>109</v>
      </c>
      <c r="C502" s="26" t="s">
        <v>51</v>
      </c>
      <c r="D502" s="27" t="s">
        <v>48</v>
      </c>
      <c r="E502" s="28">
        <v>36000</v>
      </c>
      <c r="F502" s="30">
        <f t="shared" si="10"/>
        <v>66.774565296034211</v>
      </c>
      <c r="G502" s="40">
        <v>539.12743333333333</v>
      </c>
    </row>
    <row r="503" spans="1:7" x14ac:dyDescent="0.2">
      <c r="A503" s="29">
        <v>44342</v>
      </c>
      <c r="B503" s="25" t="s">
        <v>110</v>
      </c>
      <c r="C503" s="26" t="s">
        <v>47</v>
      </c>
      <c r="D503" s="27" t="s">
        <v>48</v>
      </c>
      <c r="E503" s="28">
        <v>70000</v>
      </c>
      <c r="F503" s="30">
        <f t="shared" si="10"/>
        <v>129.83943252006654</v>
      </c>
      <c r="G503" s="40">
        <v>539.12743333333333</v>
      </c>
    </row>
    <row r="504" spans="1:7" x14ac:dyDescent="0.2">
      <c r="A504" s="29">
        <v>44342</v>
      </c>
      <c r="B504" s="25" t="s">
        <v>26</v>
      </c>
      <c r="C504" s="26" t="s">
        <v>47</v>
      </c>
      <c r="D504" s="27" t="s">
        <v>48</v>
      </c>
      <c r="E504" s="28">
        <v>30000</v>
      </c>
      <c r="F504" s="30">
        <f t="shared" si="10"/>
        <v>55.645471080028514</v>
      </c>
      <c r="G504" s="40">
        <v>539.12743333333333</v>
      </c>
    </row>
    <row r="505" spans="1:7" x14ac:dyDescent="0.2">
      <c r="A505" s="29">
        <v>44342</v>
      </c>
      <c r="B505" s="25" t="s">
        <v>111</v>
      </c>
      <c r="C505" s="26" t="s">
        <v>55</v>
      </c>
      <c r="D505" s="27" t="s">
        <v>17</v>
      </c>
      <c r="E505" s="28">
        <v>1300</v>
      </c>
      <c r="F505" s="30">
        <f t="shared" si="10"/>
        <v>2.4113037468012357</v>
      </c>
      <c r="G505" s="40">
        <v>539.12743333333333</v>
      </c>
    </row>
    <row r="506" spans="1:7" x14ac:dyDescent="0.2">
      <c r="A506" s="29">
        <v>44342</v>
      </c>
      <c r="B506" s="25" t="s">
        <v>112</v>
      </c>
      <c r="C506" s="26" t="s">
        <v>47</v>
      </c>
      <c r="D506" s="27" t="s">
        <v>48</v>
      </c>
      <c r="E506" s="28">
        <v>15000</v>
      </c>
      <c r="F506" s="30">
        <f t="shared" si="10"/>
        <v>27.822735540014257</v>
      </c>
      <c r="G506" s="40">
        <v>539.12743333333333</v>
      </c>
    </row>
    <row r="507" spans="1:7" x14ac:dyDescent="0.2">
      <c r="A507" s="29">
        <v>44342</v>
      </c>
      <c r="B507" s="25" t="s">
        <v>113</v>
      </c>
      <c r="C507" s="26" t="s">
        <v>58</v>
      </c>
      <c r="D507" s="27" t="s">
        <v>48</v>
      </c>
      <c r="E507" s="28">
        <v>12750</v>
      </c>
      <c r="F507" s="30">
        <f t="shared" si="10"/>
        <v>23.649325209012119</v>
      </c>
      <c r="G507" s="40">
        <v>539.12743333333333</v>
      </c>
    </row>
    <row r="508" spans="1:7" x14ac:dyDescent="0.2">
      <c r="A508" s="29">
        <v>44343</v>
      </c>
      <c r="B508" s="25" t="s">
        <v>27</v>
      </c>
      <c r="C508" s="26" t="s">
        <v>54</v>
      </c>
      <c r="D508" s="27" t="s">
        <v>48</v>
      </c>
      <c r="E508" s="28">
        <v>25000</v>
      </c>
      <c r="F508" s="30">
        <f t="shared" si="10"/>
        <v>46.371225900023759</v>
      </c>
      <c r="G508" s="40">
        <v>539.12743333333333</v>
      </c>
    </row>
    <row r="509" spans="1:7" x14ac:dyDescent="0.2">
      <c r="A509" s="29">
        <v>44343</v>
      </c>
      <c r="B509" s="25" t="s">
        <v>106</v>
      </c>
      <c r="C509" s="26" t="s">
        <v>55</v>
      </c>
      <c r="D509" s="27" t="s">
        <v>31</v>
      </c>
      <c r="E509" s="28">
        <v>48000</v>
      </c>
      <c r="F509" s="30">
        <f t="shared" si="10"/>
        <v>89.03275372804562</v>
      </c>
      <c r="G509" s="40">
        <v>539.12743333333333</v>
      </c>
    </row>
    <row r="510" spans="1:7" x14ac:dyDescent="0.2">
      <c r="A510" s="29">
        <v>44344</v>
      </c>
      <c r="B510" s="25" t="s">
        <v>4</v>
      </c>
      <c r="C510" s="26" t="s">
        <v>60</v>
      </c>
      <c r="D510" s="27" t="s">
        <v>48</v>
      </c>
      <c r="E510" s="28">
        <v>11700</v>
      </c>
      <c r="F510" s="30">
        <f t="shared" si="10"/>
        <v>21.70173372121112</v>
      </c>
      <c r="G510" s="40">
        <v>539.12743333333333</v>
      </c>
    </row>
    <row r="511" spans="1:7" x14ac:dyDescent="0.2">
      <c r="A511" s="29">
        <v>44344</v>
      </c>
      <c r="B511" s="25" t="s">
        <v>114</v>
      </c>
      <c r="C511" s="26" t="s">
        <v>55</v>
      </c>
      <c r="D511" s="27" t="s">
        <v>31</v>
      </c>
      <c r="E511" s="28">
        <v>75000</v>
      </c>
      <c r="F511" s="30">
        <f t="shared" si="10"/>
        <v>139.11367770007129</v>
      </c>
      <c r="G511" s="40">
        <v>539.12743333333333</v>
      </c>
    </row>
    <row r="512" spans="1:7" x14ac:dyDescent="0.2">
      <c r="A512" s="29">
        <v>44344</v>
      </c>
      <c r="B512" s="25" t="s">
        <v>115</v>
      </c>
      <c r="C512" s="26" t="s">
        <v>55</v>
      </c>
      <c r="D512" s="27" t="s">
        <v>31</v>
      </c>
      <c r="E512" s="28">
        <v>68000</v>
      </c>
      <c r="F512" s="30">
        <f t="shared" si="10"/>
        <v>126.12973444806462</v>
      </c>
      <c r="G512" s="40">
        <v>539.12743333333333</v>
      </c>
    </row>
    <row r="513" spans="1:7" x14ac:dyDescent="0.2">
      <c r="A513" s="29">
        <v>44344</v>
      </c>
      <c r="B513" s="25" t="s">
        <v>116</v>
      </c>
      <c r="C513" s="26" t="s">
        <v>55</v>
      </c>
      <c r="D513" s="27" t="s">
        <v>31</v>
      </c>
      <c r="E513" s="28">
        <v>30000</v>
      </c>
      <c r="F513" s="30">
        <f t="shared" si="10"/>
        <v>55.645471080028514</v>
      </c>
      <c r="G513" s="40">
        <v>539.12743333333333</v>
      </c>
    </row>
    <row r="514" spans="1:7" x14ac:dyDescent="0.2">
      <c r="A514" s="29">
        <v>44344</v>
      </c>
      <c r="B514" s="25" t="s">
        <v>32</v>
      </c>
      <c r="C514" s="26" t="s">
        <v>58</v>
      </c>
      <c r="D514" s="27" t="s">
        <v>48</v>
      </c>
      <c r="E514" s="28">
        <v>775</v>
      </c>
      <c r="F514" s="30">
        <f t="shared" si="10"/>
        <v>1.4375080029007365</v>
      </c>
      <c r="G514" s="40">
        <v>539.12743333333333</v>
      </c>
    </row>
    <row r="515" spans="1:7" x14ac:dyDescent="0.2">
      <c r="A515" s="29">
        <v>44344</v>
      </c>
      <c r="B515" s="25" t="s">
        <v>88</v>
      </c>
      <c r="C515" s="26" t="s">
        <v>55</v>
      </c>
      <c r="D515" s="27" t="s">
        <v>31</v>
      </c>
      <c r="E515" s="28">
        <v>24000</v>
      </c>
      <c r="F515" s="30">
        <f t="shared" si="10"/>
        <v>44.51637686402281</v>
      </c>
      <c r="G515" s="40">
        <v>539.12743333333333</v>
      </c>
    </row>
    <row r="516" spans="1:7" x14ac:dyDescent="0.2">
      <c r="A516" s="29">
        <v>44344</v>
      </c>
      <c r="B516" s="25" t="s">
        <v>25</v>
      </c>
      <c r="C516" s="26" t="s">
        <v>47</v>
      </c>
      <c r="D516" s="27" t="s">
        <v>48</v>
      </c>
      <c r="E516" s="28">
        <v>1750</v>
      </c>
      <c r="F516" s="30">
        <f t="shared" si="10"/>
        <v>3.2459858130016634</v>
      </c>
      <c r="G516" s="40">
        <v>539.12743333333333</v>
      </c>
    </row>
    <row r="517" spans="1:7" x14ac:dyDescent="0.2">
      <c r="A517" s="29">
        <v>44344</v>
      </c>
      <c r="B517" s="25" t="s">
        <v>24</v>
      </c>
      <c r="C517" s="26" t="s">
        <v>58</v>
      </c>
      <c r="D517" s="27" t="s">
        <v>48</v>
      </c>
      <c r="E517" s="28">
        <v>1580</v>
      </c>
      <c r="F517" s="30">
        <f t="shared" si="10"/>
        <v>2.9306614768815016</v>
      </c>
      <c r="G517" s="40">
        <v>539.12743333333333</v>
      </c>
    </row>
    <row r="518" spans="1:7" x14ac:dyDescent="0.2">
      <c r="A518" s="31">
        <v>44344</v>
      </c>
      <c r="B518" s="32" t="s">
        <v>24</v>
      </c>
      <c r="C518" s="26" t="s">
        <v>58</v>
      </c>
      <c r="D518" s="27" t="s">
        <v>48</v>
      </c>
      <c r="E518" s="35">
        <v>1275</v>
      </c>
      <c r="F518" s="30">
        <f t="shared" si="10"/>
        <v>2.364932520901212</v>
      </c>
      <c r="G518" s="40">
        <v>539.12743333333333</v>
      </c>
    </row>
    <row r="519" spans="1:7" x14ac:dyDescent="0.2">
      <c r="A519" s="29">
        <v>44347</v>
      </c>
      <c r="B519" s="25" t="s">
        <v>117</v>
      </c>
      <c r="C519" s="26" t="s">
        <v>51</v>
      </c>
      <c r="D519" s="27" t="s">
        <v>48</v>
      </c>
      <c r="E519" s="28">
        <v>78000</v>
      </c>
      <c r="F519" s="30">
        <f t="shared" si="10"/>
        <v>144.67822480807413</v>
      </c>
      <c r="G519" s="40">
        <v>539.12743333333333</v>
      </c>
    </row>
    <row r="520" spans="1:7" x14ac:dyDescent="0.2">
      <c r="A520" s="29">
        <v>44347</v>
      </c>
      <c r="B520" s="25" t="s">
        <v>40</v>
      </c>
      <c r="C520" s="26" t="s">
        <v>28</v>
      </c>
      <c r="D520" s="27" t="s">
        <v>17</v>
      </c>
      <c r="E520" s="28">
        <v>104500</v>
      </c>
      <c r="F520" s="30">
        <f t="shared" si="10"/>
        <v>193.83172426209933</v>
      </c>
      <c r="G520" s="40">
        <v>539.12743333333333</v>
      </c>
    </row>
    <row r="521" spans="1:7" x14ac:dyDescent="0.2">
      <c r="A521" s="29">
        <v>44347</v>
      </c>
      <c r="B521" s="25" t="s">
        <v>40</v>
      </c>
      <c r="C521" s="26" t="s">
        <v>28</v>
      </c>
      <c r="D521" s="27" t="s">
        <v>17</v>
      </c>
      <c r="E521" s="28">
        <v>6500</v>
      </c>
      <c r="F521" s="30">
        <f t="shared" si="10"/>
        <v>12.056518734006177</v>
      </c>
      <c r="G521" s="40">
        <v>539.12743333333333</v>
      </c>
    </row>
    <row r="522" spans="1:7" x14ac:dyDescent="0.2">
      <c r="A522" s="29">
        <v>44347</v>
      </c>
      <c r="B522" s="25" t="s">
        <v>40</v>
      </c>
      <c r="C522" s="26" t="s">
        <v>28</v>
      </c>
      <c r="D522" s="27" t="s">
        <v>17</v>
      </c>
      <c r="E522" s="28">
        <v>9500</v>
      </c>
      <c r="F522" s="30">
        <f t="shared" si="10"/>
        <v>17.621065842009028</v>
      </c>
      <c r="G522" s="40">
        <v>539.12743333333333</v>
      </c>
    </row>
    <row r="523" spans="1:7" x14ac:dyDescent="0.2">
      <c r="A523" s="29">
        <v>44347</v>
      </c>
      <c r="B523" s="25" t="s">
        <v>40</v>
      </c>
      <c r="C523" s="26" t="s">
        <v>28</v>
      </c>
      <c r="D523" s="27" t="s">
        <v>17</v>
      </c>
      <c r="E523" s="28">
        <v>15500</v>
      </c>
      <c r="F523" s="30">
        <f t="shared" si="10"/>
        <v>28.750160058014732</v>
      </c>
      <c r="G523" s="40">
        <v>539.12743333333333</v>
      </c>
    </row>
    <row r="524" spans="1:7" x14ac:dyDescent="0.2">
      <c r="A524" s="29">
        <v>44347</v>
      </c>
      <c r="B524" s="25" t="s">
        <v>40</v>
      </c>
      <c r="C524" s="26" t="s">
        <v>28</v>
      </c>
      <c r="D524" s="27" t="s">
        <v>48</v>
      </c>
      <c r="E524" s="28">
        <v>74500</v>
      </c>
      <c r="F524" s="30">
        <f t="shared" si="10"/>
        <v>138.1862531820708</v>
      </c>
      <c r="G524" s="40">
        <v>539.12743333333333</v>
      </c>
    </row>
    <row r="525" spans="1:7" x14ac:dyDescent="0.2">
      <c r="A525" s="29">
        <v>44347</v>
      </c>
      <c r="B525" s="25" t="s">
        <v>40</v>
      </c>
      <c r="C525" s="26" t="s">
        <v>28</v>
      </c>
      <c r="D525" s="27" t="s">
        <v>61</v>
      </c>
      <c r="E525" s="28">
        <v>6500</v>
      </c>
      <c r="F525" s="30">
        <f t="shared" si="10"/>
        <v>12.056518734006177</v>
      </c>
      <c r="G525" s="40">
        <v>539.12743333333333</v>
      </c>
    </row>
    <row r="526" spans="1:7" x14ac:dyDescent="0.2">
      <c r="A526" s="29">
        <v>44347</v>
      </c>
      <c r="B526" s="25" t="s">
        <v>40</v>
      </c>
      <c r="C526" s="26" t="s">
        <v>28</v>
      </c>
      <c r="D526" s="27" t="s">
        <v>31</v>
      </c>
      <c r="E526" s="28">
        <v>498700</v>
      </c>
      <c r="F526" s="30">
        <f t="shared" si="10"/>
        <v>925.01321425367394</v>
      </c>
      <c r="G526" s="40">
        <v>539.12743333333333</v>
      </c>
    </row>
    <row r="527" spans="1:7" x14ac:dyDescent="0.2">
      <c r="A527" s="29">
        <v>44347</v>
      </c>
      <c r="B527" s="25" t="s">
        <v>40</v>
      </c>
      <c r="C527" s="26" t="s">
        <v>28</v>
      </c>
      <c r="D527" s="27" t="s">
        <v>31</v>
      </c>
      <c r="E527" s="28">
        <v>303500</v>
      </c>
      <c r="F527" s="30">
        <f t="shared" si="10"/>
        <v>562.94668242628848</v>
      </c>
      <c r="G527" s="40">
        <v>539.12743333333333</v>
      </c>
    </row>
    <row r="528" spans="1:7" x14ac:dyDescent="0.2">
      <c r="A528" s="31">
        <v>44347</v>
      </c>
      <c r="B528" s="32" t="s">
        <v>40</v>
      </c>
      <c r="C528" s="33" t="s">
        <v>28</v>
      </c>
      <c r="D528" s="34" t="s">
        <v>31</v>
      </c>
      <c r="E528" s="35">
        <v>8000</v>
      </c>
      <c r="F528" s="30">
        <f t="shared" si="10"/>
        <v>14.838792288007603</v>
      </c>
      <c r="G528" s="40">
        <v>539.12743333333333</v>
      </c>
    </row>
    <row r="529" spans="1:7" x14ac:dyDescent="0.2">
      <c r="A529" s="31">
        <v>44347</v>
      </c>
      <c r="B529" s="32" t="s">
        <v>40</v>
      </c>
      <c r="C529" s="33" t="s">
        <v>28</v>
      </c>
      <c r="D529" s="34" t="s">
        <v>52</v>
      </c>
      <c r="E529" s="35">
        <v>122500</v>
      </c>
      <c r="F529" s="30">
        <f t="shared" si="10"/>
        <v>227.21900691011643</v>
      </c>
      <c r="G529" s="40">
        <v>539.12743333333333</v>
      </c>
    </row>
    <row r="530" spans="1:7" x14ac:dyDescent="0.2">
      <c r="A530" s="31">
        <v>44347</v>
      </c>
      <c r="B530" s="32" t="s">
        <v>5</v>
      </c>
      <c r="C530" s="33" t="s">
        <v>62</v>
      </c>
      <c r="D530" s="34" t="s">
        <v>48</v>
      </c>
      <c r="E530" s="35">
        <v>16160</v>
      </c>
      <c r="F530" s="30">
        <f t="shared" si="10"/>
        <v>29.974360421775359</v>
      </c>
      <c r="G530" s="40">
        <v>539.12743333333333</v>
      </c>
    </row>
    <row r="531" spans="1:7" x14ac:dyDescent="0.2">
      <c r="A531" s="31">
        <v>44347</v>
      </c>
      <c r="B531" s="32" t="s">
        <v>6</v>
      </c>
      <c r="C531" s="33" t="s">
        <v>57</v>
      </c>
      <c r="D531" s="34" t="s">
        <v>48</v>
      </c>
      <c r="E531" s="35">
        <v>37000</v>
      </c>
      <c r="F531" s="30">
        <f t="shared" si="10"/>
        <v>68.629414332035168</v>
      </c>
      <c r="G531" s="40">
        <v>539.12743333333333</v>
      </c>
    </row>
    <row r="532" spans="1:7" x14ac:dyDescent="0.2">
      <c r="A532" s="29">
        <v>44347</v>
      </c>
      <c r="B532" s="25" t="s">
        <v>118</v>
      </c>
      <c r="C532" s="33" t="s">
        <v>57</v>
      </c>
      <c r="D532" s="27" t="s">
        <v>48</v>
      </c>
      <c r="E532" s="28">
        <v>109210</v>
      </c>
      <c r="F532" s="30">
        <f t="shared" si="10"/>
        <v>202.56806322166381</v>
      </c>
      <c r="G532" s="40">
        <v>539.12743333333333</v>
      </c>
    </row>
    <row r="533" spans="1:7" x14ac:dyDescent="0.2">
      <c r="A533" s="29">
        <v>44347</v>
      </c>
      <c r="B533" s="25" t="s">
        <v>7</v>
      </c>
      <c r="C533" s="26" t="s">
        <v>60</v>
      </c>
      <c r="D533" s="27" t="s">
        <v>48</v>
      </c>
      <c r="E533" s="28">
        <v>20475</v>
      </c>
      <c r="F533" s="30">
        <f t="shared" si="10"/>
        <v>37.978034012119458</v>
      </c>
      <c r="G533" s="40">
        <v>539.12743333333333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Arreté de Caisse</vt:lpstr>
      <vt:lpstr>Récap Mai</vt:lpstr>
      <vt:lpstr>Data Mai</vt:lpstr>
      <vt:lpstr>Data Global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COMPTABILITE</dc:creator>
  <cp:lastModifiedBy>COMPTABILITE</cp:lastModifiedBy>
  <cp:lastPrinted>2021-06-15T18:01:28Z</cp:lastPrinted>
  <dcterms:created xsi:type="dcterms:W3CDTF">2015-06-05T18:17:20Z</dcterms:created>
  <dcterms:modified xsi:type="dcterms:W3CDTF">2021-08-04T10:19:47Z</dcterms:modified>
</cp:coreProperties>
</file>