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-15\Desktop\"/>
    </mc:Choice>
  </mc:AlternateContent>
  <bookViews>
    <workbookView minimized="1" xWindow="0" yWindow="0" windowWidth="20490" windowHeight="6720" firstSheet="1" activeTab="3"/>
  </bookViews>
  <sheets>
    <sheet name="CAISSE MAI" sheetId="1" r:id="rId1"/>
    <sheet name="Recap Mai" sheetId="18" r:id="rId2"/>
    <sheet name="DATA Mai" sheetId="16" r:id="rId3"/>
    <sheet name="Data Global" sheetId="27" r:id="rId4"/>
  </sheets>
  <definedNames>
    <definedName name="_xlnm._FilterDatabase" localSheetId="0" hidden="1">'CAISSE MAI'!$A$4:$G$46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9" i="27" l="1"/>
  <c r="F300" i="27"/>
  <c r="F301" i="27"/>
  <c r="F302" i="27"/>
  <c r="F303" i="27"/>
  <c r="F304" i="27"/>
  <c r="F305" i="27"/>
  <c r="F306" i="27"/>
  <c r="F307" i="27"/>
  <c r="F308" i="27"/>
  <c r="F309" i="27"/>
  <c r="F310" i="27"/>
  <c r="F311" i="27"/>
  <c r="F312" i="27"/>
  <c r="F313" i="27"/>
  <c r="F314" i="27"/>
  <c r="F315" i="27"/>
  <c r="F316" i="27"/>
  <c r="F317" i="27"/>
  <c r="F318" i="27"/>
  <c r="F319" i="27"/>
  <c r="F320" i="27"/>
  <c r="F321" i="27"/>
  <c r="F322" i="27"/>
  <c r="F323" i="27"/>
  <c r="F324" i="27"/>
  <c r="F325" i="27"/>
  <c r="F326" i="27"/>
  <c r="F327" i="27"/>
  <c r="F328" i="27"/>
  <c r="F329" i="27"/>
  <c r="F330" i="27"/>
  <c r="F298" i="27"/>
  <c r="F297" i="27"/>
  <c r="F296" i="27"/>
  <c r="F295" i="27"/>
  <c r="F294" i="27"/>
  <c r="F293" i="27"/>
  <c r="F292" i="27"/>
  <c r="F291" i="27"/>
  <c r="F290" i="27"/>
  <c r="F289" i="27"/>
  <c r="F288" i="27"/>
  <c r="F287" i="27"/>
  <c r="F286" i="27"/>
  <c r="F285" i="27"/>
  <c r="F284" i="27"/>
  <c r="F283" i="27"/>
  <c r="F282" i="27"/>
  <c r="F281" i="27"/>
  <c r="F280" i="27"/>
  <c r="F279" i="27"/>
  <c r="F278" i="27"/>
  <c r="F277" i="27"/>
  <c r="F276" i="27"/>
  <c r="F275" i="27"/>
  <c r="F274" i="27"/>
  <c r="F273" i="27"/>
  <c r="F272" i="27"/>
  <c r="F271" i="27"/>
  <c r="F270" i="27"/>
  <c r="F269" i="27"/>
  <c r="F268" i="27"/>
  <c r="F267" i="27"/>
  <c r="F266" i="27"/>
  <c r="F265" i="27"/>
  <c r="F264" i="27"/>
  <c r="F263" i="27"/>
  <c r="F262" i="27"/>
  <c r="F261" i="27"/>
  <c r="F260" i="27"/>
  <c r="F259" i="27"/>
  <c r="F258" i="27"/>
  <c r="F257" i="27"/>
  <c r="F256" i="27"/>
  <c r="F255" i="27"/>
  <c r="F254" i="27"/>
  <c r="F253" i="27"/>
  <c r="F252" i="27"/>
  <c r="F251" i="27"/>
  <c r="F250" i="27"/>
  <c r="F249" i="27"/>
  <c r="F248" i="27"/>
  <c r="F247" i="27"/>
  <c r="F246" i="27"/>
  <c r="F245" i="27"/>
  <c r="F244" i="27"/>
  <c r="F243" i="27"/>
  <c r="F242" i="27"/>
  <c r="F241" i="27"/>
  <c r="F240" i="27"/>
  <c r="F239" i="27"/>
  <c r="F238" i="27"/>
  <c r="F237" i="27"/>
  <c r="F236" i="27"/>
  <c r="F235" i="27"/>
  <c r="F234" i="27"/>
  <c r="F233" i="27"/>
  <c r="F232" i="27"/>
  <c r="F231" i="27"/>
  <c r="F230" i="27"/>
  <c r="F229" i="27"/>
  <c r="F228" i="27"/>
  <c r="F227" i="27"/>
  <c r="F226" i="27"/>
  <c r="F225" i="27"/>
  <c r="F224" i="27"/>
  <c r="F223" i="27"/>
  <c r="F222" i="27"/>
  <c r="F221" i="27"/>
  <c r="F220" i="27"/>
  <c r="F219" i="27"/>
  <c r="F218" i="27"/>
  <c r="F217" i="27"/>
  <c r="F216" i="27"/>
  <c r="F215" i="27"/>
  <c r="F214" i="27"/>
  <c r="F213" i="27"/>
  <c r="F212" i="27"/>
  <c r="F211" i="27"/>
  <c r="F210" i="27"/>
  <c r="F209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F49" i="1" l="1"/>
  <c r="E49" i="1"/>
  <c r="G5" i="1"/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9" i="1"/>
</calcChain>
</file>

<file path=xl/sharedStrings.xml><?xml version="1.0" encoding="utf-8"?>
<sst xmlns="http://schemas.openxmlformats.org/spreadsheetml/2006/main" count="1247" uniqueCount="325">
  <si>
    <t>JOURNAL CAISSE MAI 2020</t>
  </si>
  <si>
    <t xml:space="preserve">N° Piéce </t>
  </si>
  <si>
    <t>Date emise</t>
  </si>
  <si>
    <t>Nom</t>
  </si>
  <si>
    <t>LIBELLES</t>
  </si>
  <si>
    <t>ENTREE</t>
  </si>
  <si>
    <t>SORTIE</t>
  </si>
  <si>
    <t>Solde</t>
  </si>
  <si>
    <t>Report solde AVRIL</t>
  </si>
  <si>
    <t>Marie</t>
  </si>
  <si>
    <t>Maktar</t>
  </si>
  <si>
    <t>Latyr</t>
  </si>
  <si>
    <t>Achat de seddo Personnel Eagle Sénégal</t>
  </si>
  <si>
    <t>Remboursement 3eme tranche prêt</t>
  </si>
  <si>
    <t>E12</t>
  </si>
  <si>
    <t>Achat de crédit enquete cote d'ivoire</t>
  </si>
  <si>
    <t>Frais de transfert wari budget enquete</t>
  </si>
  <si>
    <t>E18</t>
  </si>
  <si>
    <t>Achat de carte crédit enquete à E12</t>
  </si>
  <si>
    <t>Achat de carte crédit enquete à E18</t>
  </si>
  <si>
    <t xml:space="preserve">Reglement Facture Internet Avril Bureau </t>
  </si>
  <si>
    <t>Reglement Impots VRS Salaries Avril</t>
  </si>
  <si>
    <t>Reglement Impots BRS Prestataires Avril</t>
  </si>
  <si>
    <t>Achat de crédit enquete</t>
  </si>
  <si>
    <t>Trust building</t>
  </si>
  <si>
    <t>Frais de transfert Orangemoney budget enquete</t>
  </si>
  <si>
    <t>E16</t>
  </si>
  <si>
    <t>Achat de disque dur externe 1 téra octet Toshiba Facture N°282 Latif Informatique</t>
  </si>
  <si>
    <t>Achat de crédit</t>
  </si>
  <si>
    <t>Caisse</t>
  </si>
  <si>
    <t>Salaire Mai</t>
  </si>
  <si>
    <t>Bassirou</t>
  </si>
  <si>
    <t>Sima</t>
  </si>
  <si>
    <t>Salaire Mai + Bonus</t>
  </si>
  <si>
    <t>Prestation Mai</t>
  </si>
  <si>
    <t>Remboursement 2eme tranche prêt</t>
  </si>
  <si>
    <t>Remboursement 4eme tranche prêt</t>
  </si>
  <si>
    <t>Achat d'electricité Woyofal</t>
  </si>
  <si>
    <t>TOTAL CAISSE MAI 2020</t>
  </si>
  <si>
    <t>Virement Loyer CNART Avril et Mai</t>
  </si>
  <si>
    <t>BQ 20-05-03</t>
  </si>
  <si>
    <t>BQ 20-05-04</t>
  </si>
  <si>
    <t>Abonnement IBE Standard</t>
  </si>
  <si>
    <t>Achat de seddo semaine Personnel Eagle Sénégal</t>
  </si>
  <si>
    <t>Achat d'un carton de gel bacteriel facture N°00131</t>
  </si>
  <si>
    <t>Reglement Facture Internet Avril Cécile</t>
  </si>
  <si>
    <t>Achat de 50 masques tissus Dakar Mask facture N°15</t>
  </si>
  <si>
    <t>Achat de seddo semaine + seddo mensuel cecile Personnel Eagle Sénégal</t>
  </si>
  <si>
    <t>Achat de brosse toilette, balaie, mouchoir table et nappe facture N°203</t>
  </si>
  <si>
    <t>Transport mensuel Mai</t>
  </si>
  <si>
    <t>Approvisonnement caisse par Maktar chéque N°5565927</t>
  </si>
  <si>
    <t>Approvisonnement caisse par Maktar chéque N°5565929</t>
  </si>
  <si>
    <t>Date</t>
  </si>
  <si>
    <t>Détails dépenses</t>
  </si>
  <si>
    <t>Type dépenses (Bonus, flight, Food allowance, Internet, Jail visit, Office, Salaries, Telephone, Transport, Trust Building)</t>
  </si>
  <si>
    <t>Departement (Investigations, Legal, Operations, Media, Management)</t>
  </si>
  <si>
    <t>Montant dépensé</t>
  </si>
  <si>
    <t>Office</t>
  </si>
  <si>
    <t>Transport</t>
  </si>
  <si>
    <t>Investigation</t>
  </si>
  <si>
    <t>Personnel</t>
  </si>
  <si>
    <t>Management</t>
  </si>
  <si>
    <t>Legal</t>
  </si>
  <si>
    <t>Telephone</t>
  </si>
  <si>
    <t>Office Materials</t>
  </si>
  <si>
    <t>Internet</t>
  </si>
  <si>
    <t>Rent &amp; Utilities</t>
  </si>
  <si>
    <t>Intenet</t>
  </si>
  <si>
    <t>Equipement</t>
  </si>
  <si>
    <t>Transfert Fees</t>
  </si>
  <si>
    <t>Bank Fees</t>
  </si>
  <si>
    <t>Agios du mois d'Avril</t>
  </si>
  <si>
    <t>Trust Building</t>
  </si>
  <si>
    <t>CA-20-05-01</t>
  </si>
  <si>
    <t>CA-20-05-02</t>
  </si>
  <si>
    <t>CA-20-05-03</t>
  </si>
  <si>
    <t>CA-20-05-04</t>
  </si>
  <si>
    <t>CA-20-05-05</t>
  </si>
  <si>
    <t>CA-20-05-06</t>
  </si>
  <si>
    <t>CA-20-05-07</t>
  </si>
  <si>
    <t>CA-20-05-08</t>
  </si>
  <si>
    <t>CA-20-05-09</t>
  </si>
  <si>
    <t>CA-20-05-10</t>
  </si>
  <si>
    <t>CA-20-05-20</t>
  </si>
  <si>
    <t>CA-20-05-11</t>
  </si>
  <si>
    <t>CA-20-05-12</t>
  </si>
  <si>
    <t>CA-20-05-13</t>
  </si>
  <si>
    <t>CA-20-05-14</t>
  </si>
  <si>
    <t>CA-20-05-15</t>
  </si>
  <si>
    <t>CA-20-05-16</t>
  </si>
  <si>
    <t>CA-20-05-17</t>
  </si>
  <si>
    <t>CA-20-05-18</t>
  </si>
  <si>
    <t>CA-20-05-19</t>
  </si>
  <si>
    <t>CA-20-05-21</t>
  </si>
  <si>
    <t>CA-20-05-22</t>
  </si>
  <si>
    <t>CA-20-05-23</t>
  </si>
  <si>
    <t>CA-20-05-24</t>
  </si>
  <si>
    <t>CA-20-05-25</t>
  </si>
  <si>
    <t>CA-20-05-26</t>
  </si>
  <si>
    <t>CA-20-05-27</t>
  </si>
  <si>
    <t>CA-20-05-28</t>
  </si>
  <si>
    <t>CA-20-05-29</t>
  </si>
  <si>
    <t>CA-20-05-30</t>
  </si>
  <si>
    <t>CA-20-05-31</t>
  </si>
  <si>
    <t>CA-20-05-32</t>
  </si>
  <si>
    <t>CA-20-05-33</t>
  </si>
  <si>
    <t>CA-20-05-34</t>
  </si>
  <si>
    <t>CA-20-05-35</t>
  </si>
  <si>
    <t>CA-20-05-36</t>
  </si>
  <si>
    <t>CA-20-05-37</t>
  </si>
  <si>
    <t>CA-20-05-38</t>
  </si>
  <si>
    <t>CA-20-05-39</t>
  </si>
  <si>
    <t>Étiquettes de lignes</t>
  </si>
  <si>
    <t>Somme de Montant dépensé</t>
  </si>
  <si>
    <t>Total général</t>
  </si>
  <si>
    <t>Étiquettes de colonnes</t>
  </si>
  <si>
    <t xml:space="preserve">Achat de brosse toilette, balaie, mouchoir table et nappe </t>
  </si>
  <si>
    <t xml:space="preserve">Achat de seddo semaine + seddo mensuel  Personnel Eagle </t>
  </si>
  <si>
    <t xml:space="preserve">Achat de crédit </t>
  </si>
  <si>
    <t xml:space="preserve">Frais de transfert wari </t>
  </si>
  <si>
    <t xml:space="preserve">Achat de carte crédit </t>
  </si>
  <si>
    <t xml:space="preserve">Achat de 50 masques tissus Dakar Mask </t>
  </si>
  <si>
    <t>Paiement Assurance annuelle Coordination</t>
  </si>
  <si>
    <t>Reglement Facture Internet Avril Coordination</t>
  </si>
  <si>
    <t xml:space="preserve">Achat d'un carton de gel bacteriel </t>
  </si>
  <si>
    <t>Reglement Impots VRS Avril</t>
  </si>
  <si>
    <t>Reglement Impots BRS Avril</t>
  </si>
  <si>
    <t xml:space="preserve">Frais de transfert Orangemoney </t>
  </si>
  <si>
    <t xml:space="preserve">Achat de disque dur externe 1 téra octet Toshiba 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</si>
  <si>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</si>
  <si>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</si>
  <si>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</si>
  <si>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</si>
  <si>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</si>
  <si>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</si>
  <si>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 xml:space="preserve">Hébergement Auberge </t>
  </si>
  <si>
    <t>Travel Subsistence</t>
  </si>
  <si>
    <t>Panier repas</t>
  </si>
  <si>
    <t>Frais Parking AIBD</t>
  </si>
  <si>
    <t xml:space="preserve">Location voiture </t>
  </si>
  <si>
    <t xml:space="preserve">Frais Parking </t>
  </si>
  <si>
    <t>Frais de Transfert wari</t>
  </si>
  <si>
    <t>Transfer Fees</t>
  </si>
  <si>
    <t xml:space="preserve">Achat de seddo semaine </t>
  </si>
  <si>
    <t>Achat de 2 Bouteilles isotherm, 2 Bouilloires, 2 Triplites triangulaires</t>
  </si>
  <si>
    <t>Frais GAB</t>
  </si>
  <si>
    <t xml:space="preserve">Achat de plaques video surveillance </t>
  </si>
  <si>
    <t>Hébergement Auberge</t>
  </si>
  <si>
    <t>Achat de 2 Bouilloire et de Balance cuisine</t>
  </si>
  <si>
    <t xml:space="preserve">Loyer mois de FEVRIER CNART Assurance </t>
  </si>
  <si>
    <t>Rent &amp; utilities</t>
  </si>
  <si>
    <t xml:space="preserve">Frais d'entretien et de gardiennage FEVRIER CNART Assurance </t>
  </si>
  <si>
    <t>Services</t>
  </si>
  <si>
    <t>Règlement Impot VRS JANVIER</t>
  </si>
  <si>
    <t>Règlement Impot BRS JANVIER</t>
  </si>
  <si>
    <t>Reproduction 135 Kits juridiques</t>
  </si>
  <si>
    <t xml:space="preserve">Trust building </t>
  </si>
  <si>
    <t xml:space="preserve">Achat d'arachide de riz et de mais pour 131 perroquets </t>
  </si>
  <si>
    <t>Acompte 50% Grow Up confection des Gadgets publicitaires</t>
  </si>
  <si>
    <t>Team Building</t>
  </si>
  <si>
    <t>Jail visit soir</t>
  </si>
  <si>
    <t>Jail Visit</t>
  </si>
  <si>
    <t>Operation</t>
  </si>
  <si>
    <t>Achat de 2kg Banane et 2kg Pomme pour 131 perroquets</t>
  </si>
  <si>
    <t>Frais média operation AIBD 131 Perroquets</t>
  </si>
  <si>
    <t>Bonus</t>
  </si>
  <si>
    <t>Media</t>
  </si>
  <si>
    <t xml:space="preserve">Team Building Formation </t>
  </si>
  <si>
    <t>Achat de 06 kg d'arachide, 01 kg de riz et 01 kg de Mais</t>
  </si>
  <si>
    <t xml:space="preserve">Achat de plomberie sanitaire </t>
  </si>
  <si>
    <t xml:space="preserve">Impression guide juridique </t>
  </si>
  <si>
    <t>Reglement Facture SONATEL Janvier</t>
  </si>
  <si>
    <t>Achat de carburant pour voiture louée</t>
  </si>
  <si>
    <t xml:space="preserve">Recharge carte Rapido </t>
  </si>
  <si>
    <t>Prime aux journalistes libération 131 perroquets</t>
  </si>
  <si>
    <t>Frais Autoroute à péage Libération 131 perroquets</t>
  </si>
  <si>
    <t>Achat de 2kg Banane pour 131 perroquets</t>
  </si>
  <si>
    <t>Reliquat 50% Grow Up confection des Gadgets publicitaires</t>
  </si>
  <si>
    <t>Reliquat honoraire Audit juridique et fiscal</t>
  </si>
  <si>
    <t>Lawyer Fees</t>
  </si>
  <si>
    <t xml:space="preserve">Team Building  </t>
  </si>
  <si>
    <t>Achat de robinet</t>
  </si>
  <si>
    <t xml:space="preserve">Team building </t>
  </si>
  <si>
    <t>Acompte 50% Man Multiservices confection 250 Guides juridiques</t>
  </si>
  <si>
    <t>Frais de modification plafond compte Eagle Sénégal</t>
  </si>
  <si>
    <t>Reglement cotisation sociale annuelle</t>
  </si>
  <si>
    <t xml:space="preserve">Achat de 2 cartouches HP 17A 2 Paquets chemises cartonnées </t>
  </si>
  <si>
    <t xml:space="preserve">Achat de disqque dur externe 2 To Toshiba USB 3,0 </t>
  </si>
  <si>
    <t xml:space="preserve">Achat de seddo </t>
  </si>
  <si>
    <t>Achat de lessive</t>
  </si>
  <si>
    <t xml:space="preserve">Frais de Transfert wari </t>
  </si>
  <si>
    <t xml:space="preserve">Prime de satisfaction opération  </t>
  </si>
  <si>
    <t xml:space="preserve">Achat de sac 5,11 tactial et de sac transport bagage </t>
  </si>
  <si>
    <t xml:space="preserve">Acquisition de 144 Lampes torches LED zoomables </t>
  </si>
  <si>
    <t xml:space="preserve">Panier repas </t>
  </si>
  <si>
    <t xml:space="preserve">Achat de 2 sacs protection PC </t>
  </si>
  <si>
    <t>Reliquat 50% Man Multiservices confection 250 Guides juridiques</t>
  </si>
  <si>
    <t xml:space="preserve">3 Micro USB Chargeur Samsung </t>
  </si>
  <si>
    <t xml:space="preserve">5 Cables Micro USB </t>
  </si>
  <si>
    <t>PMT 21/02 12:33 Amazone Saccoches ordinateur</t>
  </si>
  <si>
    <t>1 Ordinateur portable DELL Latitude</t>
  </si>
  <si>
    <t xml:space="preserve">1 Livre juriste </t>
  </si>
  <si>
    <t xml:space="preserve">50 Madaka Etui </t>
  </si>
  <si>
    <t xml:space="preserve">1 Ordinateur portable Asus </t>
  </si>
  <si>
    <t>PMT 19/02 12:17 SARL VAD</t>
  </si>
  <si>
    <t xml:space="preserve">Bouton de chemise </t>
  </si>
  <si>
    <t xml:space="preserve">1 Ordinateur portable Asus Vivobook </t>
  </si>
  <si>
    <t>PMT 21/02 12:34 Amazone Mktp saccoche ordinateur</t>
  </si>
  <si>
    <t xml:space="preserve">19 Mini-jumelles AmaZone </t>
  </si>
  <si>
    <t>10 Lampes de poche</t>
  </si>
  <si>
    <t xml:space="preserve">1 Pochette pour lampes de poche </t>
  </si>
  <si>
    <t xml:space="preserve">Acquisition de 3 Téléphone Samsung Galaxy A10S </t>
  </si>
  <si>
    <t>Avance 50% MPS Confection Polo + Tasses + Stylo</t>
  </si>
  <si>
    <t>Achat d'un paquet de masque</t>
  </si>
  <si>
    <t xml:space="preserve">Rechargement credit woyofal SENELEC </t>
  </si>
  <si>
    <t xml:space="preserve">Achat de 10 bouteilles d'eau Casamancaise et 2 pack d'eau </t>
  </si>
  <si>
    <t>Hebrgement Hotel</t>
  </si>
  <si>
    <t>Hebrgement Auberge</t>
  </si>
  <si>
    <t>Transport mensuel Février</t>
  </si>
  <si>
    <t>Agios du mois de Fevrier</t>
  </si>
  <si>
    <t>Achat de seddo semaine du 24 au 29 Fevrier personnel</t>
  </si>
  <si>
    <t xml:space="preserve">PMT 29/02 AMZN MKTP </t>
  </si>
  <si>
    <t xml:space="preserve">PMT 01/03 AMZN MKTP </t>
  </si>
  <si>
    <t xml:space="preserve">HP Cartouche 123 Noir 2 HP Cartouches 123 Couleur </t>
  </si>
  <si>
    <t>Frais de retrait décision de justice</t>
  </si>
  <si>
    <t>Court Fees</t>
  </si>
  <si>
    <t xml:space="preserve">PMT 02/03 AMZN MKTP </t>
  </si>
  <si>
    <t xml:space="preserve">PMT 03/03 AMZN MKTP </t>
  </si>
  <si>
    <t xml:space="preserve">Remboursement achat </t>
  </si>
  <si>
    <t xml:space="preserve">Hebergement 04 nuitées Auberge </t>
  </si>
  <si>
    <t xml:space="preserve">Panier repas 04 jours </t>
  </si>
  <si>
    <t xml:space="preserve">Frais d'envoi wari complement budget </t>
  </si>
  <si>
    <t>Avance sur prime de satisfaction operation Agent DPN</t>
  </si>
  <si>
    <t>Frais peage Allé tamba</t>
  </si>
  <si>
    <t xml:space="preserve">Achat d'un carton rame de papier A4 2 encre HP 123 couleur et noir </t>
  </si>
  <si>
    <t xml:space="preserve">Prestation chauffeur + prime </t>
  </si>
  <si>
    <t xml:space="preserve">Achat de carburant </t>
  </si>
  <si>
    <t>Redevance visa classic business</t>
  </si>
  <si>
    <t>Prestation journée travail chauffeur</t>
  </si>
  <si>
    <t xml:space="preserve">Frais péage Aller Tamba </t>
  </si>
  <si>
    <t>Achat de carte crédit téléphonique operation</t>
  </si>
  <si>
    <t xml:space="preserve">Prestation chauffeur </t>
  </si>
  <si>
    <t>Achat de rafraichissement</t>
  </si>
  <si>
    <t>Diner acheté agents BIP</t>
  </si>
  <si>
    <t xml:space="preserve">Hebergement hotel 10 nuitées </t>
  </si>
  <si>
    <t xml:space="preserve">Hebergement hotel 01 nuitée </t>
  </si>
  <si>
    <t>Hebergement hotel 2 chambres 2 nuitées</t>
  </si>
  <si>
    <t xml:space="preserve">Repas achetés à 7 policiers </t>
  </si>
  <si>
    <t>Achat de carburant voiture police BIP</t>
  </si>
  <si>
    <t>Frais péage voiture N°2 louée</t>
  </si>
  <si>
    <t xml:space="preserve">Jail visits </t>
  </si>
  <si>
    <t>Remboursement transport chauffeur</t>
  </si>
  <si>
    <t>Diner Agents BIP</t>
  </si>
  <si>
    <t>Location vehicule pour police</t>
  </si>
  <si>
    <t>Prestation chauffeur voiture police louée</t>
  </si>
  <si>
    <t xml:space="preserve">Achat de carburant Voiture Police N°1 louée  </t>
  </si>
  <si>
    <t xml:space="preserve">Achat de carburant Voiture Police N°2 louée </t>
  </si>
  <si>
    <t xml:space="preserve">Achat de carburant voiture coordination </t>
  </si>
  <si>
    <t>Achat de carburant Motos Police</t>
  </si>
  <si>
    <t xml:space="preserve">Jail Visit </t>
  </si>
  <si>
    <t>Hebergement 01 nuitée</t>
  </si>
  <si>
    <t xml:space="preserve">Diner Repas achetés </t>
  </si>
  <si>
    <t>Prime de satisfaction operation 07 agents BIP</t>
  </si>
  <si>
    <t>Complément prime de satisfaction operation Agent DPN</t>
  </si>
  <si>
    <t>Prime de satisfaction operation 11 agents BRS</t>
  </si>
  <si>
    <t xml:space="preserve">Location voiture N°2 pour 2 jours </t>
  </si>
  <si>
    <t xml:space="preserve">Frais peage retour dakar </t>
  </si>
  <si>
    <t>Hebergement 04 nuitées pour 6 chambres hotel</t>
  </si>
  <si>
    <t xml:space="preserve">Achat de clef USB 4 Go </t>
  </si>
  <si>
    <t>Jail visits</t>
  </si>
  <si>
    <t xml:space="preserve">Hebergement hotel 2 nuitées </t>
  </si>
  <si>
    <t>Achat de seddo semaine du 09 au 15 Mars personnel</t>
  </si>
  <si>
    <t xml:space="preserve">Prime de satisfaction opération </t>
  </si>
  <si>
    <t>Frais média opération Tamba</t>
  </si>
  <si>
    <t>Reglement facture SDE Fevrier</t>
  </si>
  <si>
    <t>Reglement facture Sonatel Fevrier</t>
  </si>
  <si>
    <t xml:space="preserve">Achat de Gel antiseptiques GM et PM et de Masques FFP2 </t>
  </si>
  <si>
    <t xml:space="preserve">Achat de 7 Gels antiseptiques PM </t>
  </si>
  <si>
    <t>Panier repas 4 jours</t>
  </si>
  <si>
    <t xml:space="preserve">Achat de 5 Gels mains antibacterien PM </t>
  </si>
  <si>
    <t xml:space="preserve">Achat crédit </t>
  </si>
  <si>
    <t xml:space="preserve">Achat de seddo semaine du 16 au 22 Mars personnel </t>
  </si>
  <si>
    <t xml:space="preserve">Panier repas 07 jours </t>
  </si>
  <si>
    <t xml:space="preserve">Panier repas 06 jours </t>
  </si>
  <si>
    <t xml:space="preserve">Panier repas 02 jours </t>
  </si>
  <si>
    <t>Panier repas 3 jours</t>
  </si>
  <si>
    <t xml:space="preserve">Hebergement hotel </t>
  </si>
  <si>
    <t xml:space="preserve">Achat de désinfectants et de produits de lessive </t>
  </si>
  <si>
    <t xml:space="preserve">Achat de 40 Masques FFP2 </t>
  </si>
  <si>
    <t xml:space="preserve">Reliquat MPS Confections Polo+Tasses+Stylo </t>
  </si>
  <si>
    <t xml:space="preserve">Loyer mois de Mars CNART </t>
  </si>
  <si>
    <t xml:space="preserve">Frais d'entretien et de gardiennage </t>
  </si>
  <si>
    <t>Achat d'un paquet masque ffp2 et d'encre HP123 NOIR</t>
  </si>
  <si>
    <t>Frais de Forçage</t>
  </si>
  <si>
    <t>Paiement location période Covid19</t>
  </si>
  <si>
    <t xml:space="preserve">Achat de carte crédit téléphonique </t>
  </si>
  <si>
    <t>Achat de seddo semaine</t>
  </si>
  <si>
    <t>Transport mensuel Mars</t>
  </si>
  <si>
    <t xml:space="preserve">Frais abonnement </t>
  </si>
  <si>
    <t>Frais Impayés</t>
  </si>
  <si>
    <t>Agios du mois de Mars</t>
  </si>
  <si>
    <t>Achat de seddo mensuel</t>
  </si>
  <si>
    <t xml:space="preserve">Achat de credit </t>
  </si>
  <si>
    <t>Reglement facture Inernet Bureau</t>
  </si>
  <si>
    <t>Reglement facture Inernet  Coordination</t>
  </si>
  <si>
    <t>Achat chargeur pour un ordinateur juriste</t>
  </si>
  <si>
    <t xml:space="preserve">Reglement premier trimestre IPRES </t>
  </si>
  <si>
    <t xml:space="preserve">Reglement premier trimestre CSS </t>
  </si>
  <si>
    <t xml:space="preserve">Reglement Impots VRS Mars </t>
  </si>
  <si>
    <t xml:space="preserve">Reglement Impots BRS Mars </t>
  </si>
  <si>
    <t xml:space="preserve">Frais d'envoi western union </t>
  </si>
  <si>
    <t>Ordre de virement  location Coordination</t>
  </si>
  <si>
    <t>Frais virement  location Coordination</t>
  </si>
  <si>
    <t>Ordre de virement honoraire + transport Avocat</t>
  </si>
  <si>
    <t>Frais virement Avocat</t>
  </si>
  <si>
    <t>Frais avertissement cheque impayé</t>
  </si>
  <si>
    <t>Frais abonnement IBE STANDARD</t>
  </si>
  <si>
    <t>Frais ordre de virement salaires</t>
  </si>
  <si>
    <t>Frais mise à disposition salaires</t>
  </si>
  <si>
    <t>Reglement facture Média</t>
  </si>
  <si>
    <t>Achat de Cartouche 123 Noir et couleur</t>
  </si>
  <si>
    <t xml:space="preserve">Team Building fete du travail </t>
  </si>
  <si>
    <t xml:space="preserve">Team Building fete du 1er Mai </t>
  </si>
  <si>
    <t>Transport mensuel Avril</t>
  </si>
  <si>
    <t>Achat de carburant voiture DK 5866 BL Facture N°5308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</si>
</sst>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€_-;\-* #,##0\ _€_-;_-* &quot;-&quot;\ _€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\ _€_-;\-* #,##0.0\ _€_-;_-* &quot;-&quot;?\ _€_-;_-@_-"/>
    <numFmt numFmtId="172" formatCode="#,##0.000\ _€"/>
    <numFmt numFmtId="173" formatCode="#,##0.00\ _€"/>
    <numFmt numFmtId="174" formatCode="_-* #,##0.000\ _€_-;\-* #,##0.000\ _€_-;_-* &quot;-&quot;?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2" borderId="1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0" fontId="0" fillId="2" borderId="6" xfId="0" applyFill="1" applyBorder="1"/>
    <xf numFmtId="14" fontId="4" fillId="2" borderId="7" xfId="0" applyNumberFormat="1" applyFont="1" applyFill="1" applyBorder="1"/>
    <xf numFmtId="0" fontId="0" fillId="2" borderId="8" xfId="0" applyFont="1" applyFill="1" applyBorder="1"/>
    <xf numFmtId="0" fontId="3" fillId="2" borderId="7" xfId="0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166" fontId="4" fillId="2" borderId="7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0" fontId="0" fillId="2" borderId="10" xfId="0" applyFill="1" applyBorder="1"/>
    <xf numFmtId="14" fontId="4" fillId="2" borderId="11" xfId="0" applyNumberFormat="1" applyFont="1" applyFill="1" applyBorder="1"/>
    <xf numFmtId="0" fontId="4" fillId="2" borderId="12" xfId="0" applyFont="1" applyFill="1" applyBorder="1"/>
    <xf numFmtId="0" fontId="4" fillId="2" borderId="11" xfId="0" applyFont="1" applyFill="1" applyBorder="1"/>
    <xf numFmtId="164" fontId="5" fillId="2" borderId="12" xfId="1" applyNumberFormat="1" applyFont="1" applyFill="1" applyBorder="1" applyAlignment="1">
      <alignment horizontal="center"/>
    </xf>
    <xf numFmtId="166" fontId="4" fillId="2" borderId="11" xfId="1" applyNumberFormat="1" applyFont="1" applyFill="1" applyBorder="1"/>
    <xf numFmtId="0" fontId="4" fillId="4" borderId="12" xfId="0" applyFont="1" applyFill="1" applyBorder="1"/>
    <xf numFmtId="0" fontId="4" fillId="4" borderId="11" xfId="0" applyFont="1" applyFill="1" applyBorder="1"/>
    <xf numFmtId="164" fontId="5" fillId="4" borderId="12" xfId="1" applyNumberFormat="1" applyFont="1" applyFill="1" applyBorder="1" applyAlignment="1">
      <alignment horizontal="center"/>
    </xf>
    <xf numFmtId="166" fontId="4" fillId="4" borderId="11" xfId="1" applyNumberFormat="1" applyFont="1" applyFill="1" applyBorder="1"/>
    <xf numFmtId="0" fontId="0" fillId="4" borderId="11" xfId="0" applyFill="1" applyBorder="1"/>
    <xf numFmtId="166" fontId="4" fillId="4" borderId="11" xfId="1" applyNumberFormat="1" applyFont="1" applyFill="1" applyBorder="1" applyAlignment="1">
      <alignment horizontal="center"/>
    </xf>
    <xf numFmtId="0" fontId="0" fillId="2" borderId="11" xfId="0" applyFill="1" applyBorder="1"/>
    <xf numFmtId="166" fontId="4" fillId="2" borderId="11" xfId="1" applyNumberFormat="1" applyFont="1" applyFill="1" applyBorder="1" applyAlignment="1">
      <alignment horizontal="center"/>
    </xf>
    <xf numFmtId="0" fontId="0" fillId="2" borderId="12" xfId="0" applyFont="1" applyFill="1" applyBorder="1"/>
    <xf numFmtId="0" fontId="0" fillId="4" borderId="12" xfId="0" applyFont="1" applyFill="1" applyBorder="1"/>
    <xf numFmtId="164" fontId="5" fillId="2" borderId="13" xfId="1" applyNumberFormat="1" applyFont="1" applyFill="1" applyBorder="1" applyAlignment="1">
      <alignment horizontal="center"/>
    </xf>
    <xf numFmtId="0" fontId="0" fillId="2" borderId="2" xfId="0" applyFill="1" applyBorder="1"/>
    <xf numFmtId="14" fontId="4" fillId="2" borderId="2" xfId="0" applyNumberFormat="1" applyFont="1" applyFill="1" applyBorder="1"/>
    <xf numFmtId="0" fontId="4" fillId="2" borderId="2" xfId="0" applyFont="1" applyFill="1" applyBorder="1"/>
    <xf numFmtId="166" fontId="4" fillId="2" borderId="5" xfId="1" applyNumberFormat="1" applyFont="1" applyFill="1" applyBorder="1"/>
    <xf numFmtId="164" fontId="5" fillId="2" borderId="2" xfId="1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6" fillId="0" borderId="0" xfId="0" applyFont="1"/>
    <xf numFmtId="0" fontId="9" fillId="2" borderId="12" xfId="0" applyFont="1" applyFill="1" applyBorder="1"/>
    <xf numFmtId="14" fontId="10" fillId="0" borderId="16" xfId="3" applyNumberFormat="1" applyFont="1" applyBorder="1"/>
    <xf numFmtId="14" fontId="9" fillId="0" borderId="6" xfId="0" applyNumberFormat="1" applyFont="1" applyBorder="1"/>
    <xf numFmtId="14" fontId="9" fillId="0" borderId="10" xfId="0" applyNumberFormat="1" applyFont="1" applyBorder="1"/>
    <xf numFmtId="0" fontId="10" fillId="0" borderId="14" xfId="3" applyFont="1" applyBorder="1"/>
    <xf numFmtId="0" fontId="9" fillId="0" borderId="7" xfId="0" applyFont="1" applyBorder="1"/>
    <xf numFmtId="0" fontId="9" fillId="0" borderId="11" xfId="0" applyFont="1" applyBorder="1"/>
    <xf numFmtId="0" fontId="9" fillId="2" borderId="11" xfId="0" applyFont="1" applyFill="1" applyBorder="1"/>
    <xf numFmtId="0" fontId="10" fillId="0" borderId="18" xfId="3" applyFont="1" applyBorder="1"/>
    <xf numFmtId="0" fontId="9" fillId="0" borderId="8" xfId="0" applyFont="1" applyBorder="1"/>
    <xf numFmtId="0" fontId="9" fillId="0" borderId="12" xfId="0" applyFont="1" applyBorder="1"/>
    <xf numFmtId="0" fontId="0" fillId="0" borderId="0" xfId="0" pivotButton="1"/>
    <xf numFmtId="0" fontId="0" fillId="0" borderId="15" xfId="0" pivotButton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5" xfId="0" applyNumberFormat="1" applyBorder="1" applyAlignment="1">
      <alignment horizontal="center" vertical="center" wrapText="1"/>
    </xf>
    <xf numFmtId="14" fontId="9" fillId="2" borderId="10" xfId="0" applyNumberFormat="1" applyFont="1" applyFill="1" applyBorder="1"/>
    <xf numFmtId="14" fontId="9" fillId="2" borderId="16" xfId="0" applyNumberFormat="1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0" fontId="11" fillId="5" borderId="15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vertical="center"/>
    </xf>
    <xf numFmtId="165" fontId="11" fillId="5" borderId="15" xfId="1" applyNumberFormat="1" applyFont="1" applyFill="1" applyBorder="1" applyAlignment="1">
      <alignment horizontal="center" vertical="center"/>
    </xf>
    <xf numFmtId="43" fontId="11" fillId="5" borderId="15" xfId="1" applyNumberFormat="1" applyFont="1" applyFill="1" applyBorder="1" applyAlignment="1">
      <alignment horizontal="center" vertical="center"/>
    </xf>
    <xf numFmtId="165" fontId="11" fillId="5" borderId="15" xfId="1" applyNumberFormat="1" applyFont="1" applyFill="1" applyBorder="1" applyAlignment="1">
      <alignment horizontal="center" vertical="center" wrapText="1"/>
    </xf>
    <xf numFmtId="14" fontId="6" fillId="2" borderId="15" xfId="0" applyNumberFormat="1" applyFont="1" applyFill="1" applyBorder="1"/>
    <xf numFmtId="0" fontId="6" fillId="2" borderId="15" xfId="0" applyFont="1" applyFill="1" applyBorder="1"/>
    <xf numFmtId="0" fontId="12" fillId="2" borderId="15" xfId="0" applyFont="1" applyFill="1" applyBorder="1" applyAlignment="1">
      <alignment horizontal="left" readingOrder="1"/>
    </xf>
    <xf numFmtId="0" fontId="12" fillId="2" borderId="15" xfId="0" applyFont="1" applyFill="1" applyBorder="1" applyAlignment="1">
      <alignment horizontal="left"/>
    </xf>
    <xf numFmtId="41" fontId="6" fillId="2" borderId="15" xfId="1" applyNumberFormat="1" applyFont="1" applyFill="1" applyBorder="1" applyAlignment="1">
      <alignment horizontal="center"/>
    </xf>
    <xf numFmtId="173" fontId="12" fillId="2" borderId="15" xfId="1" applyNumberFormat="1" applyFont="1" applyFill="1" applyBorder="1" applyAlignment="1">
      <alignment horizontal="center" vertical="center"/>
    </xf>
    <xf numFmtId="174" fontId="13" fillId="0" borderId="15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12" fillId="0" borderId="15" xfId="0" applyFont="1" applyBorder="1"/>
    <xf numFmtId="0" fontId="12" fillId="2" borderId="15" xfId="0" applyFont="1" applyFill="1" applyBorder="1"/>
    <xf numFmtId="41" fontId="6" fillId="2" borderId="15" xfId="1" applyNumberFormat="1" applyFont="1" applyFill="1" applyBorder="1"/>
    <xf numFmtId="0" fontId="6" fillId="2" borderId="15" xfId="0" applyFont="1" applyFill="1" applyBorder="1" applyAlignment="1">
      <alignment horizontal="left" readingOrder="1"/>
    </xf>
    <xf numFmtId="0" fontId="6" fillId="2" borderId="15" xfId="0" applyFont="1" applyFill="1" applyBorder="1" applyAlignment="1">
      <alignment horizontal="left"/>
    </xf>
    <xf numFmtId="173" fontId="6" fillId="2" borderId="15" xfId="1" applyNumberFormat="1" applyFont="1" applyFill="1" applyBorder="1" applyAlignment="1">
      <alignment horizontal="center" vertical="center"/>
    </xf>
    <xf numFmtId="14" fontId="12" fillId="2" borderId="15" xfId="0" applyNumberFormat="1" applyFont="1" applyFill="1" applyBorder="1"/>
    <xf numFmtId="0" fontId="6" fillId="0" borderId="15" xfId="0" applyFont="1" applyBorder="1"/>
    <xf numFmtId="174" fontId="6" fillId="0" borderId="15" xfId="0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41" fontId="12" fillId="2" borderId="15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2" borderId="15" xfId="0" applyFont="1" applyFill="1" applyBorder="1"/>
  </cellXfs>
  <cellStyles count="6">
    <cellStyle name="Comma 3" xfId="4"/>
    <cellStyle name="Milliers" xfId="1" builtinId="3"/>
    <cellStyle name="Milliers 2" xfId="2"/>
    <cellStyle name="Normal" xfId="0" builtinId="0"/>
    <cellStyle name="Normal 2" xfId="5"/>
    <cellStyle name="Normal_Total expenses by date" xfId="3"/>
  </cellStyles>
  <dxfs count="25">
    <dxf>
      <numFmt numFmtId="33" formatCode="_-* #,##0\ _€_-;\-* #,##0\ _€_-;_-* &quot;-&quot;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eur" refreshedDate="44021.480989814816" createdVersion="5" refreshedVersion="5" minRefreshableVersion="3" recordCount="40">
  <cacheSource type="worksheet">
    <worksheetSource ref="A1:E33" sheet="DATA Mai"/>
  </cacheSource>
  <cacheFields count="9">
    <cacheField name="Date" numFmtId="14">
      <sharedItems containsSemiMixedTypes="0" containsNonDate="0" containsDate="1" containsString="0" minDate="2020-04-30T00:00:00" maxDate="2020-06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0">
        <s v="Office Materials"/>
        <s v="Telephone"/>
        <s v="Transfert Fees"/>
        <s v="Rent &amp; Utilities"/>
        <s v="Personnel"/>
        <s v="Intenet"/>
        <s v="Trust Building"/>
        <s v="Equipement"/>
        <s v="Bank Fees"/>
        <s v="Transport"/>
      </sharedItems>
    </cacheField>
    <cacheField name="Departement (Investigations, Legal, Operations, Media, Management)" numFmtId="0">
      <sharedItems count="4">
        <s v="Office"/>
        <s v="Investigation"/>
        <s v="Management"/>
        <s v="Legal"/>
      </sharedItems>
    </cacheField>
    <cacheField name="Montant reçu" numFmtId="0">
      <sharedItems containsNonDate="0" containsString="0" containsBlank="1"/>
    </cacheField>
    <cacheField name="Montant dépensé" numFmtId="0">
      <sharedItems containsSemiMixedTypes="0" containsString="0" containsNumber="1" containsInteger="1" minValue="1000" maxValue="904800"/>
    </cacheField>
    <cacheField name="Nom" numFmtId="0">
      <sharedItems/>
    </cacheField>
    <cacheField name="N° de piece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d v="2020-05-04T00:00:00"/>
    <s v="Achat de brosse toilette, balaie, mouchoir table et nappe facture N°203"/>
    <x v="0"/>
    <x v="0"/>
    <m/>
    <n v="10400"/>
    <s v="Marie"/>
    <s v="CA-20-05-01"/>
    <s v="Wildcat"/>
  </r>
  <r>
    <d v="2020-05-04T00:00:00"/>
    <s v="Achat de seddo semaine + seddo mensuel cecile Personnel Eagle Sénégal"/>
    <x v="1"/>
    <x v="0"/>
    <m/>
    <n v="58000"/>
    <s v="Latyr"/>
    <s v="CA-20-05-02"/>
    <s v="Wildcat"/>
  </r>
  <r>
    <d v="2020-05-10T00:00:00"/>
    <s v="Achat de crédit enquete cote d'ivoire"/>
    <x v="1"/>
    <x v="1"/>
    <m/>
    <n v="5000"/>
    <s v="E12"/>
    <s v="CA-20-05-04"/>
    <s v="Wildcat"/>
  </r>
  <r>
    <d v="2020-05-11T00:00:00"/>
    <s v="Achat de seddo Personnel Eagle Sénégal"/>
    <x v="1"/>
    <x v="0"/>
    <m/>
    <n v="37000"/>
    <s v="Latyr"/>
    <s v="CA-20-05-05"/>
    <s v="Wildcat"/>
  </r>
  <r>
    <d v="2020-05-11T00:00:00"/>
    <s v="Frais de transfert wari budget enquete"/>
    <x v="2"/>
    <x v="0"/>
    <m/>
    <n v="1000"/>
    <s v="E12"/>
    <s v="CA-20-05-06"/>
    <s v="Wildcat"/>
  </r>
  <r>
    <d v="2020-05-13T00:00:00"/>
    <s v="Virement Loyer CNART Avril et Mai"/>
    <x v="3"/>
    <x v="0"/>
    <m/>
    <n v="900000"/>
    <s v="SGBS"/>
    <s v="BQ 20-05-01"/>
    <s v="Wildcat"/>
  </r>
  <r>
    <d v="2020-05-15T00:00:00"/>
    <s v="Achat de carte crédit enquete à E12"/>
    <x v="1"/>
    <x v="1"/>
    <m/>
    <n v="5000"/>
    <s v="Maktar"/>
    <s v="CA-20-05-07"/>
    <s v="Wildcat"/>
  </r>
  <r>
    <d v="2020-05-15T00:00:00"/>
    <s v="Achat de carte crédit enquete à E18"/>
    <x v="1"/>
    <x v="1"/>
    <m/>
    <n v="2000"/>
    <s v="Maktar"/>
    <s v="CA-20-05-08"/>
    <s v="Wildcat"/>
  </r>
  <r>
    <d v="2020-05-15T00:00:00"/>
    <s v="Achat de 50 masques tissus Dakar Mask facture N°15"/>
    <x v="0"/>
    <x v="0"/>
    <m/>
    <n v="76000"/>
    <s v="Latyr"/>
    <s v="CA-20-05-09"/>
    <s v="Wildcat"/>
  </r>
  <r>
    <d v="2020-05-18T00:00:00"/>
    <s v="Paiement Assurance annuelle Cécile"/>
    <x v="4"/>
    <x v="2"/>
    <m/>
    <n v="904800"/>
    <s v="SGBS"/>
    <s v="BQ 20-05-02"/>
    <s v="Wildcat"/>
  </r>
  <r>
    <d v="2020-05-18T00:00:00"/>
    <s v="Reglement Facture Internet Avril Bureau "/>
    <x v="5"/>
    <x v="0"/>
    <m/>
    <n v="30400"/>
    <s v="Latyr"/>
    <s v="CA-20-05-10"/>
    <s v="Wildcat"/>
  </r>
  <r>
    <d v="2020-05-18T00:00:00"/>
    <s v="Reglement Facture Internet Avril Cécile"/>
    <x v="5"/>
    <x v="0"/>
    <m/>
    <n v="20100"/>
    <s v="Latyr"/>
    <s v="CA-20-05-11"/>
    <s v="Wildcat"/>
  </r>
  <r>
    <d v="2020-05-18T00:00:00"/>
    <s v="Achat d'un carton de gel bacteriel facture N°00131"/>
    <x v="0"/>
    <x v="0"/>
    <m/>
    <n v="60000"/>
    <s v="Latyr"/>
    <s v="CA-20-05-12"/>
    <s v="Wildcat"/>
  </r>
  <r>
    <d v="2020-05-18T00:00:00"/>
    <s v="Achat de seddo Personnel Eagle Sénégal"/>
    <x v="1"/>
    <x v="0"/>
    <m/>
    <n v="33000"/>
    <s v="Latyr"/>
    <s v="CA-20-05-13"/>
    <s v="Wildcat"/>
  </r>
  <r>
    <d v="2020-05-19T00:00:00"/>
    <s v="Reglement Impots VRS Salaries Avril"/>
    <x v="4"/>
    <x v="0"/>
    <m/>
    <n v="251702"/>
    <s v="Latyr"/>
    <s v="CA-20-05-14"/>
    <s v="Wildcat"/>
  </r>
  <r>
    <d v="2020-05-19T00:00:00"/>
    <s v="Reglement Impots BRS Prestataires Avril"/>
    <x v="4"/>
    <x v="0"/>
    <m/>
    <n v="10526"/>
    <s v="Latyr"/>
    <s v="CA-20-05-15"/>
    <s v="Wildcat"/>
  </r>
  <r>
    <d v="2020-05-20T00:00:00"/>
    <s v="Achat de crédit enquete"/>
    <x v="1"/>
    <x v="1"/>
    <m/>
    <n v="10000"/>
    <s v="Latyr"/>
    <s v="CA-20-05-16"/>
    <s v="Wildcat"/>
  </r>
  <r>
    <d v="2020-05-21T00:00:00"/>
    <s v="Trust building"/>
    <x v="6"/>
    <x v="1"/>
    <m/>
    <n v="5000"/>
    <s v="E12"/>
    <s v="CA-20-05-17"/>
    <s v="Wildcat"/>
  </r>
  <r>
    <d v="2020-05-21T00:00:00"/>
    <s v="Frais de transfert Orangemoney budget enquete"/>
    <x v="2"/>
    <x v="0"/>
    <m/>
    <n v="1400"/>
    <s v="E12"/>
    <s v="CA-20-05-18"/>
    <s v="Wildcat"/>
  </r>
  <r>
    <d v="2020-05-22T00:00:00"/>
    <s v="Achat de disque dur externe 1 téra octet Toshiba Facture N°282 Latif Informatique"/>
    <x v="7"/>
    <x v="1"/>
    <m/>
    <n v="45000"/>
    <s v="E16"/>
    <s v="CA-20-05-19"/>
    <s v="Wildcat"/>
  </r>
  <r>
    <d v="2020-05-26T00:00:00"/>
    <s v="Achat de seddo semaine Personnel Eagle Sénégal"/>
    <x v="1"/>
    <x v="0"/>
    <m/>
    <n v="33000"/>
    <s v="Latyr"/>
    <s v="CA-20-05-20"/>
    <s v="Wildcat"/>
  </r>
  <r>
    <d v="2020-05-27T00:00:00"/>
    <s v="Trust building"/>
    <x v="6"/>
    <x v="1"/>
    <m/>
    <n v="7000"/>
    <s v="E12"/>
    <s v="CA-20-05-21"/>
    <s v="Wildcat"/>
  </r>
  <r>
    <d v="2020-05-28T00:00:00"/>
    <s v="Abonnement IBE Standard"/>
    <x v="8"/>
    <x v="0"/>
    <m/>
    <n v="11700"/>
    <s v="SGBS"/>
    <s v="BQ 20-05-05"/>
    <s v="Wildcat"/>
  </r>
  <r>
    <d v="2020-05-28T00:00:00"/>
    <s v="Achat de crédit"/>
    <x v="1"/>
    <x v="1"/>
    <m/>
    <n v="8000"/>
    <s v="E16"/>
    <s v="CA-20-05-22"/>
    <s v="Wildcat"/>
  </r>
  <r>
    <d v="2020-05-28T00:00:00"/>
    <s v="Salaire Mai"/>
    <x v="4"/>
    <x v="2"/>
    <m/>
    <n v="400000"/>
    <s v="Maktar"/>
    <s v="CA-20-05-23"/>
    <s v="Wildcat"/>
  </r>
  <r>
    <d v="2020-05-28T00:00:00"/>
    <s v="Salaire Mai"/>
    <x v="4"/>
    <x v="3"/>
    <m/>
    <n v="310000"/>
    <s v="Bassirou"/>
    <s v="CA-20-05-24"/>
    <s v="Wildcat"/>
  </r>
  <r>
    <d v="2020-05-28T00:00:00"/>
    <s v="Salaire Mai"/>
    <x v="4"/>
    <x v="3"/>
    <m/>
    <n v="220000"/>
    <s v="Sima"/>
    <s v="CA-20-05-25"/>
    <s v="Wildcat"/>
  </r>
  <r>
    <d v="2020-05-28T00:00:00"/>
    <s v="Salaire Mai"/>
    <x v="4"/>
    <x v="0"/>
    <m/>
    <n v="312700"/>
    <s v="Latyr"/>
    <s v="CA-20-05-26"/>
    <s v="Wildcat"/>
  </r>
  <r>
    <d v="2020-05-28T00:00:00"/>
    <s v="Salaire Mai + Bonus"/>
    <x v="4"/>
    <x v="1"/>
    <m/>
    <n v="200000"/>
    <s v="E12"/>
    <s v="CA-20-05-27"/>
    <s v="Wildcat"/>
  </r>
  <r>
    <d v="2020-05-28T00:00:00"/>
    <s v="Prestation Mai"/>
    <x v="4"/>
    <x v="1"/>
    <m/>
    <n v="100000"/>
    <s v="E18"/>
    <s v="CA-20-05-28"/>
    <s v="Wildcat"/>
  </r>
  <r>
    <d v="2020-05-28T00:00:00"/>
    <s v="Salaire Mai"/>
    <x v="4"/>
    <x v="1"/>
    <m/>
    <n v="83000"/>
    <s v="E16"/>
    <s v="CA-20-05-29"/>
    <s v="Wildcat"/>
  </r>
  <r>
    <d v="2020-05-28T00:00:00"/>
    <s v="Prestation Mai"/>
    <x v="4"/>
    <x v="0"/>
    <m/>
    <n v="100000"/>
    <s v="Marie"/>
    <s v="CA-20-05-30"/>
    <s v="Wildcat"/>
  </r>
  <r>
    <d v="2020-05-28T00:00:00"/>
    <s v="Achat d'electricité Woyofal"/>
    <x v="3"/>
    <x v="0"/>
    <m/>
    <n v="30000"/>
    <s v="Latyr"/>
    <s v="CA-20-05-33"/>
    <s v="Wildcat"/>
  </r>
  <r>
    <d v="2020-05-29T00:00:00"/>
    <s v="Achat de crédit enquete"/>
    <x v="1"/>
    <x v="1"/>
    <m/>
    <n v="5000"/>
    <s v="E12"/>
    <s v="CA-20-05-34"/>
    <s v="Wildcat"/>
  </r>
  <r>
    <d v="2020-05-31T00:00:00"/>
    <s v="Transport mensuel Mai"/>
    <x v="9"/>
    <x v="2"/>
    <m/>
    <n v="26500"/>
    <s v="Maktar"/>
    <s v="CA-20-05-35"/>
    <s v="Wildcat"/>
  </r>
  <r>
    <d v="2020-05-31T00:00:00"/>
    <s v="Transport mensuel Mai"/>
    <x v="9"/>
    <x v="0"/>
    <m/>
    <n v="39000"/>
    <s v="Latyr"/>
    <s v="CA-20-05-36"/>
    <s v="Wildcat"/>
  </r>
  <r>
    <d v="2020-05-31T00:00:00"/>
    <s v="Transport mensuel Mai"/>
    <x v="9"/>
    <x v="1"/>
    <m/>
    <n v="57000"/>
    <s v="E12"/>
    <s v="CA-20-05-37"/>
    <s v="Wildcat"/>
  </r>
  <r>
    <d v="2020-05-31T00:00:00"/>
    <s v="Transport mensuel Mai"/>
    <x v="9"/>
    <x v="1"/>
    <m/>
    <n v="7000"/>
    <s v="E16"/>
    <s v="CA-20-05-38"/>
    <s v="Wildcat"/>
  </r>
  <r>
    <d v="2020-05-31T00:00:00"/>
    <s v="Transport mensuel Mai"/>
    <x v="9"/>
    <x v="1"/>
    <m/>
    <n v="58500"/>
    <s v="E18"/>
    <s v="CA-20-05-39"/>
    <s v="Wildcat"/>
  </r>
  <r>
    <d v="2020-04-30T00:00:00"/>
    <s v="Agios du mois d'Avril"/>
    <x v="8"/>
    <x v="0"/>
    <m/>
    <n v="20475"/>
    <s v="SGBS"/>
    <s v="BQ 20-05-06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L9" firstHeaderRow="1" firstDataRow="2" firstDataCol="1"/>
  <pivotFields count="9">
    <pivotField numFmtId="14" showAll="0"/>
    <pivotField showAll="0"/>
    <pivotField axis="axisCol" showAll="0">
      <items count="11">
        <item x="8"/>
        <item x="7"/>
        <item x="5"/>
        <item x="0"/>
        <item x="4"/>
        <item x="3"/>
        <item x="1"/>
        <item x="2"/>
        <item x="9"/>
        <item x="6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me de Montant dépensé" fld="5" baseField="0" baseItem="0" numFmtId="41"/>
  </dataFields>
  <formats count="25">
    <format dxfId="24">
      <pivotArea outline="0" collapsedLevelsAreSubtotals="1" fieldPosition="0"/>
    </format>
    <format dxfId="23">
      <pivotArea field="3" type="button" dataOnly="0" labelOnly="1" outline="0" axis="axisRow" fieldPosition="0"/>
    </format>
    <format dxfId="22">
      <pivotArea dataOnly="0" labelOnly="1" fieldPosition="0">
        <references count="1">
          <reference field="3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Col="1" outline="0" fieldPosition="0"/>
    </format>
    <format dxfId="18">
      <pivotArea outline="0" collapsedLevelsAreSubtotals="1" fieldPosition="0"/>
    </format>
    <format dxfId="17">
      <pivotArea field="3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Col="1" outline="0" fieldPosition="0"/>
    </format>
    <format dxfId="12">
      <pivotArea outline="0" collapsedLevelsAreSubtotals="1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3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field="3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4" workbookViewId="0">
      <selection activeCell="E57" sqref="E57"/>
    </sheetView>
  </sheetViews>
  <sheetFormatPr baseColWidth="10" defaultColWidth="9.140625" defaultRowHeight="15" x14ac:dyDescent="0.25"/>
  <cols>
    <col min="1" max="1" width="14" customWidth="1"/>
    <col min="2" max="2" width="12.42578125" customWidth="1"/>
    <col min="3" max="3" width="10.28515625" customWidth="1"/>
    <col min="4" max="4" width="92.42578125" customWidth="1"/>
    <col min="5" max="5" width="16.5703125" customWidth="1"/>
    <col min="6" max="6" width="15.42578125" customWidth="1"/>
    <col min="7" max="7" width="16.140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1" x14ac:dyDescent="0.35">
      <c r="A2" s="1"/>
      <c r="B2" s="1"/>
      <c r="C2" s="1"/>
      <c r="D2" s="2" t="s">
        <v>0</v>
      </c>
      <c r="E2" s="1"/>
      <c r="F2" s="1"/>
      <c r="G2" s="1"/>
    </row>
    <row r="3" spans="1:7" ht="15.75" thickBot="1" x14ac:dyDescent="0.3">
      <c r="A3" s="1"/>
      <c r="B3" s="1"/>
      <c r="C3" s="1"/>
      <c r="D3" s="3"/>
      <c r="E3" s="1"/>
      <c r="F3" s="1"/>
      <c r="G3" s="1"/>
    </row>
    <row r="4" spans="1:7" ht="20.25" thickTop="1" thickBot="1" x14ac:dyDescent="0.35">
      <c r="A4" s="4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4" t="s">
        <v>7</v>
      </c>
    </row>
    <row r="5" spans="1:7" ht="19.5" thickTop="1" x14ac:dyDescent="0.3">
      <c r="A5" s="9"/>
      <c r="B5" s="10"/>
      <c r="C5" s="11"/>
      <c r="D5" s="12" t="s">
        <v>8</v>
      </c>
      <c r="E5" s="13">
        <v>802309</v>
      </c>
      <c r="F5" s="14"/>
      <c r="G5" s="15">
        <f>E5</f>
        <v>802309</v>
      </c>
    </row>
    <row r="6" spans="1:7" ht="15.75" x14ac:dyDescent="0.25">
      <c r="A6" s="16" t="s">
        <v>73</v>
      </c>
      <c r="B6" s="17">
        <v>43955</v>
      </c>
      <c r="C6" s="18" t="s">
        <v>9</v>
      </c>
      <c r="D6" s="19" t="s">
        <v>48</v>
      </c>
      <c r="E6" s="20"/>
      <c r="F6" s="21">
        <v>10400</v>
      </c>
      <c r="G6" s="15">
        <f>G5+E6-F6</f>
        <v>791909</v>
      </c>
    </row>
    <row r="7" spans="1:7" ht="16.5" customHeight="1" x14ac:dyDescent="0.25">
      <c r="A7" s="16" t="s">
        <v>74</v>
      </c>
      <c r="B7" s="17">
        <v>43955</v>
      </c>
      <c r="C7" s="18" t="s">
        <v>11</v>
      </c>
      <c r="D7" s="19" t="s">
        <v>47</v>
      </c>
      <c r="E7" s="20"/>
      <c r="F7" s="21">
        <v>58000</v>
      </c>
      <c r="G7" s="15">
        <f t="shared" ref="G7:G46" si="0">G6+E7-F7</f>
        <v>733909</v>
      </c>
    </row>
    <row r="8" spans="1:7" ht="15.75" x14ac:dyDescent="0.25">
      <c r="A8" s="16" t="s">
        <v>75</v>
      </c>
      <c r="B8" s="17">
        <v>43960</v>
      </c>
      <c r="C8" s="22" t="s">
        <v>9</v>
      </c>
      <c r="D8" s="23" t="s">
        <v>13</v>
      </c>
      <c r="E8" s="24">
        <v>50000</v>
      </c>
      <c r="F8" s="25"/>
      <c r="G8" s="15">
        <f t="shared" si="0"/>
        <v>783909</v>
      </c>
    </row>
    <row r="9" spans="1:7" ht="15.75" x14ac:dyDescent="0.25">
      <c r="A9" s="16" t="s">
        <v>76</v>
      </c>
      <c r="B9" s="17">
        <v>43961</v>
      </c>
      <c r="C9" s="18" t="s">
        <v>14</v>
      </c>
      <c r="D9" s="19" t="s">
        <v>15</v>
      </c>
      <c r="E9" s="18"/>
      <c r="F9" s="21">
        <v>5000</v>
      </c>
      <c r="G9" s="15">
        <f t="shared" si="0"/>
        <v>778909</v>
      </c>
    </row>
    <row r="10" spans="1:7" ht="15.75" x14ac:dyDescent="0.25">
      <c r="A10" s="16" t="s">
        <v>77</v>
      </c>
      <c r="B10" s="17">
        <v>43962</v>
      </c>
      <c r="C10" s="18" t="s">
        <v>11</v>
      </c>
      <c r="D10" s="19" t="s">
        <v>12</v>
      </c>
      <c r="E10" s="18"/>
      <c r="F10" s="21">
        <v>37000</v>
      </c>
      <c r="G10" s="15">
        <f t="shared" si="0"/>
        <v>741909</v>
      </c>
    </row>
    <row r="11" spans="1:7" ht="15.75" x14ac:dyDescent="0.25">
      <c r="A11" s="16" t="s">
        <v>78</v>
      </c>
      <c r="B11" s="17">
        <v>43962</v>
      </c>
      <c r="C11" s="18" t="s">
        <v>11</v>
      </c>
      <c r="D11" s="19" t="s">
        <v>16</v>
      </c>
      <c r="E11" s="18"/>
      <c r="F11" s="21">
        <v>1000</v>
      </c>
      <c r="G11" s="15">
        <f t="shared" si="0"/>
        <v>740909</v>
      </c>
    </row>
    <row r="12" spans="1:7" ht="15.75" x14ac:dyDescent="0.25">
      <c r="A12" s="16" t="s">
        <v>79</v>
      </c>
      <c r="B12" s="17">
        <v>43966</v>
      </c>
      <c r="C12" s="18" t="s">
        <v>10</v>
      </c>
      <c r="D12" s="19" t="s">
        <v>18</v>
      </c>
      <c r="E12" s="18"/>
      <c r="F12" s="21">
        <v>5000</v>
      </c>
      <c r="G12" s="15">
        <f t="shared" si="0"/>
        <v>735909</v>
      </c>
    </row>
    <row r="13" spans="1:7" ht="15.75" x14ac:dyDescent="0.25">
      <c r="A13" s="16" t="s">
        <v>80</v>
      </c>
      <c r="B13" s="17">
        <v>43966</v>
      </c>
      <c r="C13" s="18" t="s">
        <v>10</v>
      </c>
      <c r="D13" s="19" t="s">
        <v>19</v>
      </c>
      <c r="E13" s="18"/>
      <c r="F13" s="21">
        <v>2000</v>
      </c>
      <c r="G13" s="15">
        <f t="shared" si="0"/>
        <v>733909</v>
      </c>
    </row>
    <row r="14" spans="1:7" ht="15.75" x14ac:dyDescent="0.25">
      <c r="A14" s="16" t="s">
        <v>81</v>
      </c>
      <c r="B14" s="17">
        <v>43966</v>
      </c>
      <c r="C14" s="18" t="s">
        <v>11</v>
      </c>
      <c r="D14" s="19" t="s">
        <v>46</v>
      </c>
      <c r="E14" s="18"/>
      <c r="F14" s="21">
        <v>76000</v>
      </c>
      <c r="G14" s="15">
        <f t="shared" si="0"/>
        <v>657909</v>
      </c>
    </row>
    <row r="15" spans="1:7" ht="15.75" x14ac:dyDescent="0.25">
      <c r="A15" s="16" t="s">
        <v>40</v>
      </c>
      <c r="B15" s="17">
        <v>43969</v>
      </c>
      <c r="C15" s="22" t="s">
        <v>29</v>
      </c>
      <c r="D15" s="26" t="s">
        <v>50</v>
      </c>
      <c r="E15" s="24">
        <v>1000000</v>
      </c>
      <c r="F15" s="27"/>
      <c r="G15" s="15">
        <f t="shared" si="0"/>
        <v>1657909</v>
      </c>
    </row>
    <row r="16" spans="1:7" ht="15.75" x14ac:dyDescent="0.25">
      <c r="A16" s="16" t="s">
        <v>82</v>
      </c>
      <c r="B16" s="17">
        <v>43969</v>
      </c>
      <c r="C16" s="18" t="s">
        <v>11</v>
      </c>
      <c r="D16" s="28" t="s">
        <v>20</v>
      </c>
      <c r="E16" s="20"/>
      <c r="F16" s="29">
        <v>30400</v>
      </c>
      <c r="G16" s="15">
        <f t="shared" si="0"/>
        <v>1627509</v>
      </c>
    </row>
    <row r="17" spans="1:7" ht="15.75" x14ac:dyDescent="0.25">
      <c r="A17" s="16" t="s">
        <v>84</v>
      </c>
      <c r="B17" s="17">
        <v>43969</v>
      </c>
      <c r="C17" s="18" t="s">
        <v>11</v>
      </c>
      <c r="D17" s="28" t="s">
        <v>45</v>
      </c>
      <c r="E17" s="20"/>
      <c r="F17" s="29">
        <v>20100</v>
      </c>
      <c r="G17" s="15">
        <f t="shared" si="0"/>
        <v>1607409</v>
      </c>
    </row>
    <row r="18" spans="1:7" ht="15.75" x14ac:dyDescent="0.25">
      <c r="A18" s="16" t="s">
        <v>85</v>
      </c>
      <c r="B18" s="17">
        <v>43969</v>
      </c>
      <c r="C18" s="18" t="s">
        <v>11</v>
      </c>
      <c r="D18" s="28" t="s">
        <v>44</v>
      </c>
      <c r="E18" s="20"/>
      <c r="F18" s="29">
        <v>60000</v>
      </c>
      <c r="G18" s="15">
        <f t="shared" si="0"/>
        <v>1547409</v>
      </c>
    </row>
    <row r="19" spans="1:7" ht="15.75" x14ac:dyDescent="0.25">
      <c r="A19" s="16" t="s">
        <v>86</v>
      </c>
      <c r="B19" s="17">
        <v>43969</v>
      </c>
      <c r="C19" s="18" t="s">
        <v>11</v>
      </c>
      <c r="D19" s="19" t="s">
        <v>12</v>
      </c>
      <c r="E19" s="20"/>
      <c r="F19" s="21">
        <v>33000</v>
      </c>
      <c r="G19" s="15">
        <f t="shared" si="0"/>
        <v>1514409</v>
      </c>
    </row>
    <row r="20" spans="1:7" ht="15.75" x14ac:dyDescent="0.25">
      <c r="A20" s="16" t="s">
        <v>87</v>
      </c>
      <c r="B20" s="17">
        <v>43970</v>
      </c>
      <c r="C20" s="30" t="s">
        <v>11</v>
      </c>
      <c r="D20" s="19" t="s">
        <v>21</v>
      </c>
      <c r="E20" s="20"/>
      <c r="F20" s="29">
        <v>251702</v>
      </c>
      <c r="G20" s="15">
        <f t="shared" si="0"/>
        <v>1262707</v>
      </c>
    </row>
    <row r="21" spans="1:7" ht="15.75" x14ac:dyDescent="0.25">
      <c r="A21" s="16" t="s">
        <v>88</v>
      </c>
      <c r="B21" s="17">
        <v>43970</v>
      </c>
      <c r="C21" s="30" t="s">
        <v>11</v>
      </c>
      <c r="D21" s="19" t="s">
        <v>22</v>
      </c>
      <c r="E21" s="20"/>
      <c r="F21" s="29">
        <v>10526</v>
      </c>
      <c r="G21" s="15">
        <f t="shared" si="0"/>
        <v>1252181</v>
      </c>
    </row>
    <row r="22" spans="1:7" ht="15.75" x14ac:dyDescent="0.25">
      <c r="A22" s="16" t="s">
        <v>89</v>
      </c>
      <c r="B22" s="17">
        <v>43971</v>
      </c>
      <c r="C22" s="30" t="s">
        <v>11</v>
      </c>
      <c r="D22" s="19" t="s">
        <v>23</v>
      </c>
      <c r="E22" s="20"/>
      <c r="F22" s="29">
        <v>10000</v>
      </c>
      <c r="G22" s="15">
        <f t="shared" si="0"/>
        <v>1242181</v>
      </c>
    </row>
    <row r="23" spans="1:7" ht="15.75" x14ac:dyDescent="0.25">
      <c r="A23" s="16" t="s">
        <v>90</v>
      </c>
      <c r="B23" s="17">
        <v>43972</v>
      </c>
      <c r="C23" s="30" t="s">
        <v>14</v>
      </c>
      <c r="D23" s="19" t="s">
        <v>24</v>
      </c>
      <c r="E23" s="20"/>
      <c r="F23" s="29">
        <v>5000</v>
      </c>
      <c r="G23" s="15">
        <f t="shared" si="0"/>
        <v>1237181</v>
      </c>
    </row>
    <row r="24" spans="1:7" ht="15.75" x14ac:dyDescent="0.25">
      <c r="A24" s="16" t="s">
        <v>91</v>
      </c>
      <c r="B24" s="17">
        <v>43972</v>
      </c>
      <c r="C24" s="30" t="s">
        <v>11</v>
      </c>
      <c r="D24" s="19" t="s">
        <v>25</v>
      </c>
      <c r="E24" s="20"/>
      <c r="F24" s="29">
        <v>1400</v>
      </c>
      <c r="G24" s="15">
        <f t="shared" si="0"/>
        <v>1235781</v>
      </c>
    </row>
    <row r="25" spans="1:7" ht="15.75" x14ac:dyDescent="0.25">
      <c r="A25" s="16" t="s">
        <v>92</v>
      </c>
      <c r="B25" s="17">
        <v>43973</v>
      </c>
      <c r="C25" s="30" t="s">
        <v>26</v>
      </c>
      <c r="D25" s="19" t="s">
        <v>27</v>
      </c>
      <c r="E25" s="20"/>
      <c r="F25" s="29">
        <v>45000</v>
      </c>
      <c r="G25" s="15">
        <f t="shared" si="0"/>
        <v>1190781</v>
      </c>
    </row>
    <row r="26" spans="1:7" ht="15.75" x14ac:dyDescent="0.25">
      <c r="A26" s="16" t="s">
        <v>83</v>
      </c>
      <c r="B26" s="17">
        <v>43977</v>
      </c>
      <c r="C26" s="30" t="s">
        <v>11</v>
      </c>
      <c r="D26" s="19" t="s">
        <v>43</v>
      </c>
      <c r="E26" s="20"/>
      <c r="F26" s="29">
        <v>33000</v>
      </c>
      <c r="G26" s="15">
        <f t="shared" si="0"/>
        <v>1157781</v>
      </c>
    </row>
    <row r="27" spans="1:7" ht="15.75" x14ac:dyDescent="0.25">
      <c r="A27" s="16" t="s">
        <v>93</v>
      </c>
      <c r="B27" s="17">
        <v>43978</v>
      </c>
      <c r="C27" s="30" t="s">
        <v>14</v>
      </c>
      <c r="D27" s="19" t="s">
        <v>24</v>
      </c>
      <c r="E27" s="20"/>
      <c r="F27" s="29">
        <v>7000</v>
      </c>
      <c r="G27" s="15">
        <f t="shared" si="0"/>
        <v>1150781</v>
      </c>
    </row>
    <row r="28" spans="1:7" ht="15.75" x14ac:dyDescent="0.25">
      <c r="A28" s="16" t="s">
        <v>94</v>
      </c>
      <c r="B28" s="17">
        <v>43979</v>
      </c>
      <c r="C28" s="30" t="s">
        <v>26</v>
      </c>
      <c r="D28" s="19" t="s">
        <v>28</v>
      </c>
      <c r="E28" s="20"/>
      <c r="F28" s="29">
        <v>8000</v>
      </c>
      <c r="G28" s="15">
        <f t="shared" si="0"/>
        <v>1142781</v>
      </c>
    </row>
    <row r="29" spans="1:7" ht="15.75" x14ac:dyDescent="0.25">
      <c r="A29" s="16" t="s">
        <v>41</v>
      </c>
      <c r="B29" s="17">
        <v>43979</v>
      </c>
      <c r="C29" s="31" t="s">
        <v>29</v>
      </c>
      <c r="D29" s="23" t="s">
        <v>51</v>
      </c>
      <c r="E29" s="24">
        <v>1725700</v>
      </c>
      <c r="F29" s="27"/>
      <c r="G29" s="15">
        <f t="shared" si="0"/>
        <v>2868481</v>
      </c>
    </row>
    <row r="30" spans="1:7" ht="15.75" x14ac:dyDescent="0.25">
      <c r="A30" s="16" t="s">
        <v>95</v>
      </c>
      <c r="B30" s="17">
        <v>43979</v>
      </c>
      <c r="C30" s="30" t="s">
        <v>10</v>
      </c>
      <c r="D30" s="19" t="s">
        <v>30</v>
      </c>
      <c r="E30" s="20"/>
      <c r="F30" s="29">
        <v>400000</v>
      </c>
      <c r="G30" s="15">
        <f t="shared" si="0"/>
        <v>2468481</v>
      </c>
    </row>
    <row r="31" spans="1:7" ht="15.75" x14ac:dyDescent="0.25">
      <c r="A31" s="16" t="s">
        <v>96</v>
      </c>
      <c r="B31" s="17">
        <v>43979</v>
      </c>
      <c r="C31" s="30" t="s">
        <v>31</v>
      </c>
      <c r="D31" s="19" t="s">
        <v>30</v>
      </c>
      <c r="E31" s="20"/>
      <c r="F31" s="29">
        <v>310000</v>
      </c>
      <c r="G31" s="15">
        <f t="shared" si="0"/>
        <v>2158481</v>
      </c>
    </row>
    <row r="32" spans="1:7" ht="15.75" x14ac:dyDescent="0.25">
      <c r="A32" s="16" t="s">
        <v>97</v>
      </c>
      <c r="B32" s="17">
        <v>43979</v>
      </c>
      <c r="C32" s="30" t="s">
        <v>32</v>
      </c>
      <c r="D32" s="19" t="s">
        <v>30</v>
      </c>
      <c r="E32" s="20"/>
      <c r="F32" s="29">
        <v>220000</v>
      </c>
      <c r="G32" s="15">
        <f t="shared" si="0"/>
        <v>1938481</v>
      </c>
    </row>
    <row r="33" spans="1:7" ht="15.75" x14ac:dyDescent="0.25">
      <c r="A33" s="16" t="s">
        <v>98</v>
      </c>
      <c r="B33" s="17">
        <v>43979</v>
      </c>
      <c r="C33" s="30" t="s">
        <v>11</v>
      </c>
      <c r="D33" s="19" t="s">
        <v>30</v>
      </c>
      <c r="E33" s="20"/>
      <c r="F33" s="29">
        <v>312700</v>
      </c>
      <c r="G33" s="15">
        <f t="shared" si="0"/>
        <v>1625781</v>
      </c>
    </row>
    <row r="34" spans="1:7" ht="15.75" x14ac:dyDescent="0.25">
      <c r="A34" s="16" t="s">
        <v>99</v>
      </c>
      <c r="B34" s="17">
        <v>43979</v>
      </c>
      <c r="C34" s="30" t="s">
        <v>14</v>
      </c>
      <c r="D34" s="19" t="s">
        <v>33</v>
      </c>
      <c r="E34" s="20"/>
      <c r="F34" s="29">
        <v>200000</v>
      </c>
      <c r="G34" s="15">
        <f t="shared" si="0"/>
        <v>1425781</v>
      </c>
    </row>
    <row r="35" spans="1:7" ht="15.75" x14ac:dyDescent="0.25">
      <c r="A35" s="16" t="s">
        <v>100</v>
      </c>
      <c r="B35" s="17">
        <v>43979</v>
      </c>
      <c r="C35" s="30" t="s">
        <v>17</v>
      </c>
      <c r="D35" s="19" t="s">
        <v>34</v>
      </c>
      <c r="E35" s="20"/>
      <c r="F35" s="29">
        <v>100000</v>
      </c>
      <c r="G35" s="15">
        <f t="shared" si="0"/>
        <v>1325781</v>
      </c>
    </row>
    <row r="36" spans="1:7" ht="15.75" x14ac:dyDescent="0.25">
      <c r="A36" s="16" t="s">
        <v>101</v>
      </c>
      <c r="B36" s="17">
        <v>43979</v>
      </c>
      <c r="C36" s="30" t="s">
        <v>26</v>
      </c>
      <c r="D36" s="19" t="s">
        <v>30</v>
      </c>
      <c r="E36" s="20"/>
      <c r="F36" s="29">
        <v>83000</v>
      </c>
      <c r="G36" s="15">
        <f t="shared" si="0"/>
        <v>1242781</v>
      </c>
    </row>
    <row r="37" spans="1:7" ht="15.75" x14ac:dyDescent="0.25">
      <c r="A37" s="16" t="s">
        <v>102</v>
      </c>
      <c r="B37" s="17">
        <v>43979</v>
      </c>
      <c r="C37" s="30" t="s">
        <v>9</v>
      </c>
      <c r="D37" s="19" t="s">
        <v>34</v>
      </c>
      <c r="E37" s="20"/>
      <c r="F37" s="29">
        <v>100000</v>
      </c>
      <c r="G37" s="15">
        <f t="shared" si="0"/>
        <v>1142781</v>
      </c>
    </row>
    <row r="38" spans="1:7" ht="15.75" x14ac:dyDescent="0.25">
      <c r="A38" s="16" t="s">
        <v>103</v>
      </c>
      <c r="B38" s="17">
        <v>43979</v>
      </c>
      <c r="C38" s="31" t="s">
        <v>11</v>
      </c>
      <c r="D38" s="23" t="s">
        <v>35</v>
      </c>
      <c r="E38" s="24">
        <v>50000</v>
      </c>
      <c r="F38" s="27"/>
      <c r="G38" s="15">
        <f t="shared" si="0"/>
        <v>1192781</v>
      </c>
    </row>
    <row r="39" spans="1:7" ht="15.75" x14ac:dyDescent="0.25">
      <c r="A39" s="16" t="s">
        <v>104</v>
      </c>
      <c r="B39" s="17">
        <v>43979</v>
      </c>
      <c r="C39" s="31" t="s">
        <v>14</v>
      </c>
      <c r="D39" s="23" t="s">
        <v>36</v>
      </c>
      <c r="E39" s="24">
        <v>51500</v>
      </c>
      <c r="F39" s="27"/>
      <c r="G39" s="15">
        <f t="shared" si="0"/>
        <v>1244281</v>
      </c>
    </row>
    <row r="40" spans="1:7" ht="15.75" x14ac:dyDescent="0.25">
      <c r="A40" s="16" t="s">
        <v>105</v>
      </c>
      <c r="B40" s="17">
        <v>43979</v>
      </c>
      <c r="C40" s="30" t="s">
        <v>11</v>
      </c>
      <c r="D40" s="19" t="s">
        <v>37</v>
      </c>
      <c r="E40" s="20"/>
      <c r="F40" s="29">
        <v>30000</v>
      </c>
      <c r="G40" s="15">
        <f t="shared" si="0"/>
        <v>1214281</v>
      </c>
    </row>
    <row r="41" spans="1:7" ht="15.75" x14ac:dyDescent="0.25">
      <c r="A41" s="16" t="s">
        <v>106</v>
      </c>
      <c r="B41" s="17">
        <v>43980</v>
      </c>
      <c r="C41" s="30" t="s">
        <v>14</v>
      </c>
      <c r="D41" s="19" t="s">
        <v>23</v>
      </c>
      <c r="E41" s="20"/>
      <c r="F41" s="29">
        <v>5000</v>
      </c>
      <c r="G41" s="15">
        <f t="shared" si="0"/>
        <v>1209281</v>
      </c>
    </row>
    <row r="42" spans="1:7" ht="15.75" x14ac:dyDescent="0.25">
      <c r="A42" s="16" t="s">
        <v>107</v>
      </c>
      <c r="B42" s="17">
        <v>43982</v>
      </c>
      <c r="C42" s="18" t="s">
        <v>10</v>
      </c>
      <c r="D42" s="28" t="s">
        <v>49</v>
      </c>
      <c r="E42" s="20"/>
      <c r="F42" s="29">
        <v>26500</v>
      </c>
      <c r="G42" s="15">
        <f t="shared" si="0"/>
        <v>1182781</v>
      </c>
    </row>
    <row r="43" spans="1:7" ht="15.75" x14ac:dyDescent="0.25">
      <c r="A43" s="16" t="s">
        <v>108</v>
      </c>
      <c r="B43" s="17">
        <v>43982</v>
      </c>
      <c r="C43" s="18" t="s">
        <v>11</v>
      </c>
      <c r="D43" s="28" t="s">
        <v>49</v>
      </c>
      <c r="E43" s="20"/>
      <c r="F43" s="29">
        <v>39000</v>
      </c>
      <c r="G43" s="15">
        <f t="shared" si="0"/>
        <v>1143781</v>
      </c>
    </row>
    <row r="44" spans="1:7" ht="15.75" x14ac:dyDescent="0.25">
      <c r="A44" s="16" t="s">
        <v>109</v>
      </c>
      <c r="B44" s="17">
        <v>43982</v>
      </c>
      <c r="C44" s="18" t="s">
        <v>14</v>
      </c>
      <c r="D44" s="28" t="s">
        <v>49</v>
      </c>
      <c r="E44" s="20"/>
      <c r="F44" s="29">
        <v>57000</v>
      </c>
      <c r="G44" s="15">
        <f t="shared" si="0"/>
        <v>1086781</v>
      </c>
    </row>
    <row r="45" spans="1:7" ht="15.75" x14ac:dyDescent="0.25">
      <c r="A45" s="16" t="s">
        <v>110</v>
      </c>
      <c r="B45" s="17">
        <v>43982</v>
      </c>
      <c r="C45" s="18" t="s">
        <v>26</v>
      </c>
      <c r="D45" s="28" t="s">
        <v>49</v>
      </c>
      <c r="E45" s="20"/>
      <c r="F45" s="29">
        <v>7000</v>
      </c>
      <c r="G45" s="15">
        <f t="shared" si="0"/>
        <v>1079781</v>
      </c>
    </row>
    <row r="46" spans="1:7" ht="15.75" x14ac:dyDescent="0.25">
      <c r="A46" s="16" t="s">
        <v>111</v>
      </c>
      <c r="B46" s="17">
        <v>43982</v>
      </c>
      <c r="C46" s="18" t="s">
        <v>17</v>
      </c>
      <c r="D46" s="28" t="s">
        <v>49</v>
      </c>
      <c r="E46" s="20"/>
      <c r="F46" s="29">
        <v>58500</v>
      </c>
      <c r="G46" s="15">
        <f t="shared" si="0"/>
        <v>1021281</v>
      </c>
    </row>
    <row r="47" spans="1:7" ht="15.75" x14ac:dyDescent="0.25">
      <c r="A47" s="16"/>
      <c r="B47" s="17"/>
      <c r="C47" s="18"/>
      <c r="D47" s="28"/>
      <c r="E47" s="20"/>
      <c r="F47" s="29"/>
      <c r="G47" s="15"/>
    </row>
    <row r="48" spans="1:7" ht="16.5" thickBot="1" x14ac:dyDescent="0.3">
      <c r="A48" s="16"/>
      <c r="B48" s="17"/>
      <c r="C48" s="18"/>
      <c r="D48" s="28"/>
      <c r="E48" s="20"/>
      <c r="F48" s="29"/>
      <c r="G48" s="32"/>
    </row>
    <row r="49" spans="1:7" ht="17.25" thickTop="1" thickBot="1" x14ac:dyDescent="0.3">
      <c r="A49" s="33"/>
      <c r="B49" s="34"/>
      <c r="C49" s="35"/>
      <c r="D49" s="33" t="s">
        <v>38</v>
      </c>
      <c r="E49" s="38">
        <f>SUM(E5:E48)</f>
        <v>3679509</v>
      </c>
      <c r="F49" s="36">
        <f>SUM(F6:F48)</f>
        <v>2658228</v>
      </c>
      <c r="G49" s="37">
        <f>E49-F49</f>
        <v>1021281</v>
      </c>
    </row>
    <row r="50" spans="1:7" ht="15.75" thickTop="1" x14ac:dyDescent="0.25"/>
  </sheetData>
  <autoFilter ref="A4:G4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9"/>
  <sheetViews>
    <sheetView workbookViewId="0">
      <selection activeCell="B19" sqref="B19"/>
    </sheetView>
  </sheetViews>
  <sheetFormatPr baseColWidth="10" defaultRowHeight="15" x14ac:dyDescent="0.25"/>
  <cols>
    <col min="1" max="1" width="27.140625" bestFit="1" customWidth="1"/>
    <col min="2" max="11" width="12.7109375" customWidth="1"/>
    <col min="12" max="12" width="13.28515625" customWidth="1"/>
  </cols>
  <sheetData>
    <row r="3" spans="1:12" hidden="1" x14ac:dyDescent="0.25">
      <c r="A3" s="51" t="s">
        <v>113</v>
      </c>
      <c r="B3" s="51" t="s">
        <v>115</v>
      </c>
    </row>
    <row r="4" spans="1:12" ht="30" x14ac:dyDescent="0.25">
      <c r="A4" s="52" t="s">
        <v>112</v>
      </c>
      <c r="B4" s="53" t="s">
        <v>70</v>
      </c>
      <c r="C4" s="53" t="s">
        <v>68</v>
      </c>
      <c r="D4" s="53" t="s">
        <v>67</v>
      </c>
      <c r="E4" s="53" t="s">
        <v>64</v>
      </c>
      <c r="F4" s="53" t="s">
        <v>60</v>
      </c>
      <c r="G4" s="53" t="s">
        <v>66</v>
      </c>
      <c r="H4" s="53" t="s">
        <v>63</v>
      </c>
      <c r="I4" s="53" t="s">
        <v>69</v>
      </c>
      <c r="J4" s="53" t="s">
        <v>58</v>
      </c>
      <c r="K4" s="53" t="s">
        <v>72</v>
      </c>
      <c r="L4" s="53" t="s">
        <v>114</v>
      </c>
    </row>
    <row r="5" spans="1:12" x14ac:dyDescent="0.25">
      <c r="A5" s="53" t="s">
        <v>59</v>
      </c>
      <c r="B5" s="54"/>
      <c r="C5" s="54">
        <v>45000</v>
      </c>
      <c r="D5" s="54"/>
      <c r="E5" s="54"/>
      <c r="F5" s="54">
        <v>383000</v>
      </c>
      <c r="G5" s="54"/>
      <c r="H5" s="54">
        <v>35000</v>
      </c>
      <c r="I5" s="54"/>
      <c r="J5" s="54">
        <v>122500</v>
      </c>
      <c r="K5" s="54">
        <v>12000</v>
      </c>
      <c r="L5" s="54">
        <v>597500</v>
      </c>
    </row>
    <row r="6" spans="1:12" x14ac:dyDescent="0.25">
      <c r="A6" s="53" t="s">
        <v>62</v>
      </c>
      <c r="B6" s="54"/>
      <c r="C6" s="54"/>
      <c r="D6" s="54"/>
      <c r="E6" s="54"/>
      <c r="F6" s="54">
        <v>530000</v>
      </c>
      <c r="G6" s="54"/>
      <c r="H6" s="54"/>
      <c r="I6" s="54"/>
      <c r="J6" s="54"/>
      <c r="K6" s="54"/>
      <c r="L6" s="54">
        <v>530000</v>
      </c>
    </row>
    <row r="7" spans="1:12" x14ac:dyDescent="0.25">
      <c r="A7" s="53" t="s">
        <v>61</v>
      </c>
      <c r="B7" s="54"/>
      <c r="C7" s="54"/>
      <c r="D7" s="54"/>
      <c r="E7" s="54"/>
      <c r="F7" s="54">
        <v>1304800</v>
      </c>
      <c r="G7" s="54"/>
      <c r="H7" s="54"/>
      <c r="I7" s="54"/>
      <c r="J7" s="54">
        <v>26500</v>
      </c>
      <c r="K7" s="54"/>
      <c r="L7" s="54">
        <v>1331300</v>
      </c>
    </row>
    <row r="8" spans="1:12" x14ac:dyDescent="0.25">
      <c r="A8" s="53" t="s">
        <v>57</v>
      </c>
      <c r="B8" s="54">
        <v>32175</v>
      </c>
      <c r="C8" s="54"/>
      <c r="D8" s="54">
        <v>50500</v>
      </c>
      <c r="E8" s="54">
        <v>146400</v>
      </c>
      <c r="F8" s="54">
        <v>674928</v>
      </c>
      <c r="G8" s="54">
        <v>930000</v>
      </c>
      <c r="H8" s="54">
        <v>161000</v>
      </c>
      <c r="I8" s="54">
        <v>2400</v>
      </c>
      <c r="J8" s="54">
        <v>39000</v>
      </c>
      <c r="K8" s="54"/>
      <c r="L8" s="54">
        <v>2036403</v>
      </c>
    </row>
    <row r="9" spans="1:12" x14ac:dyDescent="0.25">
      <c r="A9" s="53" t="s">
        <v>114</v>
      </c>
      <c r="B9" s="54">
        <v>32175</v>
      </c>
      <c r="C9" s="54">
        <v>45000</v>
      </c>
      <c r="D9" s="54">
        <v>50500</v>
      </c>
      <c r="E9" s="54">
        <v>146400</v>
      </c>
      <c r="F9" s="54">
        <v>2892728</v>
      </c>
      <c r="G9" s="54">
        <v>930000</v>
      </c>
      <c r="H9" s="54">
        <v>196000</v>
      </c>
      <c r="I9" s="54">
        <v>2400</v>
      </c>
      <c r="J9" s="54">
        <v>188000</v>
      </c>
      <c r="K9" s="54">
        <v>12000</v>
      </c>
      <c r="L9" s="54">
        <v>4495203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3"/>
  <sheetViews>
    <sheetView workbookViewId="0">
      <selection activeCell="E2" sqref="E2:E33"/>
    </sheetView>
  </sheetViews>
  <sheetFormatPr baseColWidth="10" defaultRowHeight="15" x14ac:dyDescent="0.25"/>
  <cols>
    <col min="1" max="1" width="11.85546875" customWidth="1"/>
    <col min="2" max="2" width="68.28515625" customWidth="1"/>
    <col min="3" max="3" width="23" customWidth="1"/>
    <col min="4" max="4" width="18.28515625" customWidth="1"/>
    <col min="5" max="5" width="16.42578125" customWidth="1"/>
  </cols>
  <sheetData>
    <row r="1" spans="1:5" ht="16.5" thickBot="1" x14ac:dyDescent="0.3">
      <c r="A1" s="41" t="s">
        <v>52</v>
      </c>
      <c r="B1" s="44" t="s">
        <v>53</v>
      </c>
      <c r="C1" s="48" t="s">
        <v>54</v>
      </c>
      <c r="D1" s="44" t="s">
        <v>55</v>
      </c>
      <c r="E1" s="44" t="s">
        <v>56</v>
      </c>
    </row>
    <row r="2" spans="1:5" x14ac:dyDescent="0.25">
      <c r="A2" s="42">
        <v>43955</v>
      </c>
      <c r="B2" s="45" t="s">
        <v>116</v>
      </c>
      <c r="C2" s="49" t="s">
        <v>64</v>
      </c>
      <c r="D2" s="45" t="s">
        <v>57</v>
      </c>
      <c r="E2" s="45">
        <v>10400</v>
      </c>
    </row>
    <row r="3" spans="1:5" x14ac:dyDescent="0.25">
      <c r="A3" s="43">
        <v>43955</v>
      </c>
      <c r="B3" s="46" t="s">
        <v>117</v>
      </c>
      <c r="C3" s="50" t="s">
        <v>63</v>
      </c>
      <c r="D3" s="46" t="s">
        <v>57</v>
      </c>
      <c r="E3" s="46">
        <v>58000</v>
      </c>
    </row>
    <row r="4" spans="1:5" x14ac:dyDescent="0.25">
      <c r="A4" s="43">
        <v>43961</v>
      </c>
      <c r="B4" s="46" t="s">
        <v>118</v>
      </c>
      <c r="C4" s="50" t="s">
        <v>63</v>
      </c>
      <c r="D4" s="46" t="s">
        <v>59</v>
      </c>
      <c r="E4" s="46">
        <v>5000</v>
      </c>
    </row>
    <row r="5" spans="1:5" x14ac:dyDescent="0.25">
      <c r="A5" s="43">
        <v>43962</v>
      </c>
      <c r="B5" s="46" t="s">
        <v>12</v>
      </c>
      <c r="C5" s="50" t="s">
        <v>63</v>
      </c>
      <c r="D5" s="46" t="s">
        <v>57</v>
      </c>
      <c r="E5" s="46">
        <v>37000</v>
      </c>
    </row>
    <row r="6" spans="1:5" x14ac:dyDescent="0.25">
      <c r="A6" s="43">
        <v>43962</v>
      </c>
      <c r="B6" s="46" t="s">
        <v>119</v>
      </c>
      <c r="C6" s="50" t="s">
        <v>69</v>
      </c>
      <c r="D6" s="46" t="s">
        <v>57</v>
      </c>
      <c r="E6" s="46">
        <v>1000</v>
      </c>
    </row>
    <row r="7" spans="1:5" x14ac:dyDescent="0.25">
      <c r="A7" s="55">
        <v>43964</v>
      </c>
      <c r="B7" s="47" t="s">
        <v>39</v>
      </c>
      <c r="C7" s="40" t="s">
        <v>66</v>
      </c>
      <c r="D7" s="47" t="s">
        <v>57</v>
      </c>
      <c r="E7" s="47">
        <v>900000</v>
      </c>
    </row>
    <row r="8" spans="1:5" x14ac:dyDescent="0.25">
      <c r="A8" s="55">
        <v>43966</v>
      </c>
      <c r="B8" s="47" t="s">
        <v>120</v>
      </c>
      <c r="C8" s="40" t="s">
        <v>63</v>
      </c>
      <c r="D8" s="47" t="s">
        <v>59</v>
      </c>
      <c r="E8" s="47">
        <v>5000</v>
      </c>
    </row>
    <row r="9" spans="1:5" x14ac:dyDescent="0.25">
      <c r="A9" s="55">
        <v>43966</v>
      </c>
      <c r="B9" s="47" t="s">
        <v>120</v>
      </c>
      <c r="C9" s="40" t="s">
        <v>63</v>
      </c>
      <c r="D9" s="47" t="s">
        <v>59</v>
      </c>
      <c r="E9" s="47">
        <v>2000</v>
      </c>
    </row>
    <row r="10" spans="1:5" x14ac:dyDescent="0.25">
      <c r="A10" s="55">
        <v>43966</v>
      </c>
      <c r="B10" s="47" t="s">
        <v>121</v>
      </c>
      <c r="C10" s="40" t="s">
        <v>64</v>
      </c>
      <c r="D10" s="47" t="s">
        <v>57</v>
      </c>
      <c r="E10" s="47">
        <v>76000</v>
      </c>
    </row>
    <row r="11" spans="1:5" x14ac:dyDescent="0.25">
      <c r="A11" s="55">
        <v>43969</v>
      </c>
      <c r="B11" s="47" t="s">
        <v>122</v>
      </c>
      <c r="C11" s="40" t="s">
        <v>60</v>
      </c>
      <c r="D11" s="47" t="s">
        <v>61</v>
      </c>
      <c r="E11" s="47">
        <v>904800</v>
      </c>
    </row>
    <row r="12" spans="1:5" x14ac:dyDescent="0.25">
      <c r="A12" s="55">
        <v>43969</v>
      </c>
      <c r="B12" s="47" t="s">
        <v>20</v>
      </c>
      <c r="C12" s="40" t="s">
        <v>67</v>
      </c>
      <c r="D12" s="47" t="s">
        <v>57</v>
      </c>
      <c r="E12" s="47">
        <v>30400</v>
      </c>
    </row>
    <row r="13" spans="1:5" x14ac:dyDescent="0.25">
      <c r="A13" s="55">
        <v>43969</v>
      </c>
      <c r="B13" s="47" t="s">
        <v>123</v>
      </c>
      <c r="C13" s="40" t="s">
        <v>67</v>
      </c>
      <c r="D13" s="47" t="s">
        <v>57</v>
      </c>
      <c r="E13" s="47">
        <v>20100</v>
      </c>
    </row>
    <row r="14" spans="1:5" x14ac:dyDescent="0.25">
      <c r="A14" s="55">
        <v>43969</v>
      </c>
      <c r="B14" s="47" t="s">
        <v>124</v>
      </c>
      <c r="C14" s="40" t="s">
        <v>64</v>
      </c>
      <c r="D14" s="47" t="s">
        <v>57</v>
      </c>
      <c r="E14" s="47">
        <v>60000</v>
      </c>
    </row>
    <row r="15" spans="1:5" x14ac:dyDescent="0.25">
      <c r="A15" s="55">
        <v>43969</v>
      </c>
      <c r="B15" s="47" t="s">
        <v>12</v>
      </c>
      <c r="C15" s="40" t="s">
        <v>63</v>
      </c>
      <c r="D15" s="47" t="s">
        <v>57</v>
      </c>
      <c r="E15" s="47">
        <v>33000</v>
      </c>
    </row>
    <row r="16" spans="1:5" x14ac:dyDescent="0.25">
      <c r="A16" s="55">
        <v>43970</v>
      </c>
      <c r="B16" s="47" t="s">
        <v>125</v>
      </c>
      <c r="C16" s="40" t="s">
        <v>60</v>
      </c>
      <c r="D16" s="47" t="s">
        <v>57</v>
      </c>
      <c r="E16" s="47">
        <v>251702</v>
      </c>
    </row>
    <row r="17" spans="1:5" x14ac:dyDescent="0.25">
      <c r="A17" s="55">
        <v>43970</v>
      </c>
      <c r="B17" s="47" t="s">
        <v>126</v>
      </c>
      <c r="C17" s="40" t="s">
        <v>60</v>
      </c>
      <c r="D17" s="47" t="s">
        <v>57</v>
      </c>
      <c r="E17" s="47">
        <v>10526</v>
      </c>
    </row>
    <row r="18" spans="1:5" x14ac:dyDescent="0.25">
      <c r="A18" s="55">
        <v>43971</v>
      </c>
      <c r="B18" s="47" t="s">
        <v>118</v>
      </c>
      <c r="C18" s="40" t="s">
        <v>63</v>
      </c>
      <c r="D18" s="47" t="s">
        <v>59</v>
      </c>
      <c r="E18" s="47">
        <v>10000</v>
      </c>
    </row>
    <row r="19" spans="1:5" x14ac:dyDescent="0.25">
      <c r="A19" s="55">
        <v>43972</v>
      </c>
      <c r="B19" s="47" t="s">
        <v>24</v>
      </c>
      <c r="C19" s="40" t="s">
        <v>72</v>
      </c>
      <c r="D19" s="47" t="s">
        <v>59</v>
      </c>
      <c r="E19" s="47">
        <v>5000</v>
      </c>
    </row>
    <row r="20" spans="1:5" x14ac:dyDescent="0.25">
      <c r="A20" s="55">
        <v>43972</v>
      </c>
      <c r="B20" s="47" t="s">
        <v>127</v>
      </c>
      <c r="C20" s="40" t="s">
        <v>69</v>
      </c>
      <c r="D20" s="47" t="s">
        <v>57</v>
      </c>
      <c r="E20" s="47">
        <v>1400</v>
      </c>
    </row>
    <row r="21" spans="1:5" x14ac:dyDescent="0.25">
      <c r="A21" s="55">
        <v>43973</v>
      </c>
      <c r="B21" s="47" t="s">
        <v>128</v>
      </c>
      <c r="C21" s="40" t="s">
        <v>68</v>
      </c>
      <c r="D21" s="47" t="s">
        <v>59</v>
      </c>
      <c r="E21" s="47">
        <v>45000</v>
      </c>
    </row>
    <row r="22" spans="1:5" x14ac:dyDescent="0.25">
      <c r="A22" s="55">
        <v>43977</v>
      </c>
      <c r="B22" s="47" t="s">
        <v>43</v>
      </c>
      <c r="C22" s="40" t="s">
        <v>63</v>
      </c>
      <c r="D22" s="47" t="s">
        <v>57</v>
      </c>
      <c r="E22" s="47">
        <v>33000</v>
      </c>
    </row>
    <row r="23" spans="1:5" x14ac:dyDescent="0.25">
      <c r="A23" s="55">
        <v>43978</v>
      </c>
      <c r="B23" s="47" t="s">
        <v>24</v>
      </c>
      <c r="C23" s="40" t="s">
        <v>72</v>
      </c>
      <c r="D23" s="47" t="s">
        <v>59</v>
      </c>
      <c r="E23" s="47">
        <v>7000</v>
      </c>
    </row>
    <row r="24" spans="1:5" x14ac:dyDescent="0.25">
      <c r="A24" s="55">
        <v>43979</v>
      </c>
      <c r="B24" s="47" t="s">
        <v>42</v>
      </c>
      <c r="C24" s="40" t="s">
        <v>70</v>
      </c>
      <c r="D24" s="47" t="s">
        <v>57</v>
      </c>
      <c r="E24" s="47">
        <v>11700</v>
      </c>
    </row>
    <row r="25" spans="1:5" x14ac:dyDescent="0.25">
      <c r="A25" s="55">
        <v>43979</v>
      </c>
      <c r="B25" s="47" t="s">
        <v>28</v>
      </c>
      <c r="C25" s="40" t="s">
        <v>63</v>
      </c>
      <c r="D25" s="47" t="s">
        <v>59</v>
      </c>
      <c r="E25" s="47">
        <v>8000</v>
      </c>
    </row>
    <row r="26" spans="1:5" x14ac:dyDescent="0.25">
      <c r="A26" s="55">
        <v>43979</v>
      </c>
      <c r="B26" s="47" t="s">
        <v>37</v>
      </c>
      <c r="C26" s="40" t="s">
        <v>66</v>
      </c>
      <c r="D26" s="47" t="s">
        <v>57</v>
      </c>
      <c r="E26" s="47">
        <v>30000</v>
      </c>
    </row>
    <row r="27" spans="1:5" x14ac:dyDescent="0.25">
      <c r="A27" s="55">
        <v>43980</v>
      </c>
      <c r="B27" s="47" t="s">
        <v>23</v>
      </c>
      <c r="C27" s="40" t="s">
        <v>63</v>
      </c>
      <c r="D27" s="47" t="s">
        <v>59</v>
      </c>
      <c r="E27" s="47">
        <v>5000</v>
      </c>
    </row>
    <row r="28" spans="1:5" x14ac:dyDescent="0.25">
      <c r="A28" s="55">
        <v>43982</v>
      </c>
      <c r="B28" s="47" t="s">
        <v>49</v>
      </c>
      <c r="C28" s="40" t="s">
        <v>58</v>
      </c>
      <c r="D28" s="47" t="s">
        <v>61</v>
      </c>
      <c r="E28" s="47">
        <v>26500</v>
      </c>
    </row>
    <row r="29" spans="1:5" x14ac:dyDescent="0.25">
      <c r="A29" s="43">
        <v>43982</v>
      </c>
      <c r="B29" s="46" t="s">
        <v>49</v>
      </c>
      <c r="C29" s="50" t="s">
        <v>58</v>
      </c>
      <c r="D29" s="46" t="s">
        <v>57</v>
      </c>
      <c r="E29" s="46">
        <v>39000</v>
      </c>
    </row>
    <row r="30" spans="1:5" x14ac:dyDescent="0.25">
      <c r="A30" s="43">
        <v>43982</v>
      </c>
      <c r="B30" s="46" t="s">
        <v>49</v>
      </c>
      <c r="C30" s="50" t="s">
        <v>58</v>
      </c>
      <c r="D30" s="46" t="s">
        <v>59</v>
      </c>
      <c r="E30" s="46">
        <v>57000</v>
      </c>
    </row>
    <row r="31" spans="1:5" x14ac:dyDescent="0.25">
      <c r="A31" s="43">
        <v>43982</v>
      </c>
      <c r="B31" s="46" t="s">
        <v>49</v>
      </c>
      <c r="C31" s="50" t="s">
        <v>58</v>
      </c>
      <c r="D31" s="46" t="s">
        <v>59</v>
      </c>
      <c r="E31" s="46">
        <v>7000</v>
      </c>
    </row>
    <row r="32" spans="1:5" x14ac:dyDescent="0.25">
      <c r="A32" s="43">
        <v>43982</v>
      </c>
      <c r="B32" s="46" t="s">
        <v>49</v>
      </c>
      <c r="C32" s="50" t="s">
        <v>58</v>
      </c>
      <c r="D32" s="46" t="s">
        <v>59</v>
      </c>
      <c r="E32" s="46">
        <v>58500</v>
      </c>
    </row>
    <row r="33" spans="1:5" ht="15.75" thickBot="1" x14ac:dyDescent="0.3">
      <c r="A33" s="56">
        <v>43951</v>
      </c>
      <c r="B33" s="57" t="s">
        <v>71</v>
      </c>
      <c r="C33" s="58" t="s">
        <v>70</v>
      </c>
      <c r="D33" s="57" t="s">
        <v>57</v>
      </c>
      <c r="E33" s="57">
        <v>20475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abSelected="1" topLeftCell="C294" workbookViewId="0">
      <selection activeCell="J305" sqref="A1:XFD1048576"/>
    </sheetView>
  </sheetViews>
  <sheetFormatPr baseColWidth="10" defaultRowHeight="12.75" x14ac:dyDescent="0.2"/>
  <cols>
    <col min="1" max="1" width="10.7109375" style="39" customWidth="1"/>
    <col min="2" max="2" width="76.28515625" style="39" customWidth="1"/>
    <col min="3" max="3" width="17" style="39" customWidth="1"/>
    <col min="4" max="4" width="13.140625" style="39" customWidth="1"/>
    <col min="5" max="5" width="14" style="39" customWidth="1"/>
    <col min="6" max="6" width="12.42578125" style="39" customWidth="1"/>
    <col min="7" max="7" width="13.7109375" style="83" customWidth="1"/>
    <col min="8" max="16384" width="11.42578125" style="39"/>
  </cols>
  <sheetData>
    <row r="1" spans="1:7" ht="25.5" x14ac:dyDescent="0.2">
      <c r="A1" s="59" t="s">
        <v>52</v>
      </c>
      <c r="B1" s="60" t="s">
        <v>129</v>
      </c>
      <c r="C1" s="59" t="s">
        <v>130</v>
      </c>
      <c r="D1" s="59" t="s">
        <v>131</v>
      </c>
      <c r="E1" s="61" t="s">
        <v>132</v>
      </c>
      <c r="F1" s="62" t="s">
        <v>133</v>
      </c>
      <c r="G1" s="63" t="s">
        <v>134</v>
      </c>
    </row>
    <row r="2" spans="1:7" s="71" customFormat="1" x14ac:dyDescent="0.2">
      <c r="A2" s="64">
        <v>43862</v>
      </c>
      <c r="B2" s="65" t="s">
        <v>135</v>
      </c>
      <c r="C2" s="66" t="s">
        <v>136</v>
      </c>
      <c r="D2" s="67" t="s">
        <v>59</v>
      </c>
      <c r="E2" s="68">
        <v>10000</v>
      </c>
      <c r="F2" s="69">
        <f>E2/G2</f>
        <v>16.949713702385854</v>
      </c>
      <c r="G2" s="70">
        <v>589.98046666666664</v>
      </c>
    </row>
    <row r="3" spans="1:7" s="71" customFormat="1" x14ac:dyDescent="0.2">
      <c r="A3" s="64">
        <v>43862</v>
      </c>
      <c r="B3" s="65" t="s">
        <v>137</v>
      </c>
      <c r="C3" s="66" t="s">
        <v>136</v>
      </c>
      <c r="D3" s="67" t="s">
        <v>59</v>
      </c>
      <c r="E3" s="68">
        <v>24000</v>
      </c>
      <c r="F3" s="69">
        <f t="shared" ref="F3:F66" si="0">E3/G3</f>
        <v>40.679312885726048</v>
      </c>
      <c r="G3" s="70">
        <v>589.98046666666664</v>
      </c>
    </row>
    <row r="4" spans="1:7" x14ac:dyDescent="0.2">
      <c r="A4" s="64">
        <v>43862</v>
      </c>
      <c r="B4" s="65" t="s">
        <v>138</v>
      </c>
      <c r="C4" s="72" t="s">
        <v>58</v>
      </c>
      <c r="D4" s="67" t="s">
        <v>61</v>
      </c>
      <c r="E4" s="68">
        <v>3750</v>
      </c>
      <c r="F4" s="69">
        <f t="shared" si="0"/>
        <v>6.3561426383946955</v>
      </c>
      <c r="G4" s="70">
        <v>589.98046666666664</v>
      </c>
    </row>
    <row r="5" spans="1:7" x14ac:dyDescent="0.2">
      <c r="A5" s="64">
        <v>43862</v>
      </c>
      <c r="B5" s="65" t="s">
        <v>139</v>
      </c>
      <c r="C5" s="72" t="s">
        <v>58</v>
      </c>
      <c r="D5" s="67" t="s">
        <v>61</v>
      </c>
      <c r="E5" s="68">
        <v>80000</v>
      </c>
      <c r="F5" s="69">
        <f t="shared" si="0"/>
        <v>135.59770961908683</v>
      </c>
      <c r="G5" s="70">
        <v>589.98046666666664</v>
      </c>
    </row>
    <row r="6" spans="1:7" x14ac:dyDescent="0.2">
      <c r="A6" s="64">
        <v>43863</v>
      </c>
      <c r="B6" s="65" t="s">
        <v>140</v>
      </c>
      <c r="C6" s="72" t="s">
        <v>58</v>
      </c>
      <c r="D6" s="67" t="s">
        <v>61</v>
      </c>
      <c r="E6" s="68">
        <v>4500</v>
      </c>
      <c r="F6" s="69">
        <f t="shared" si="0"/>
        <v>7.6273711660736341</v>
      </c>
      <c r="G6" s="70">
        <v>589.98046666666664</v>
      </c>
    </row>
    <row r="7" spans="1:7" x14ac:dyDescent="0.2">
      <c r="A7" s="64">
        <v>43864</v>
      </c>
      <c r="B7" s="65" t="s">
        <v>141</v>
      </c>
      <c r="C7" s="72" t="s">
        <v>142</v>
      </c>
      <c r="D7" s="67" t="s">
        <v>57</v>
      </c>
      <c r="E7" s="68">
        <v>3000</v>
      </c>
      <c r="F7" s="69">
        <f t="shared" si="0"/>
        <v>5.0849141107157561</v>
      </c>
      <c r="G7" s="70">
        <v>589.98046666666664</v>
      </c>
    </row>
    <row r="8" spans="1:7" x14ac:dyDescent="0.2">
      <c r="A8" s="64">
        <v>43864</v>
      </c>
      <c r="B8" s="73" t="s">
        <v>143</v>
      </c>
      <c r="C8" s="73" t="s">
        <v>63</v>
      </c>
      <c r="D8" s="67" t="s">
        <v>57</v>
      </c>
      <c r="E8" s="68">
        <v>55000</v>
      </c>
      <c r="F8" s="69">
        <f t="shared" si="0"/>
        <v>93.223425363122189</v>
      </c>
      <c r="G8" s="70">
        <v>589.98046666666664</v>
      </c>
    </row>
    <row r="9" spans="1:7" x14ac:dyDescent="0.2">
      <c r="A9" s="64">
        <v>43864</v>
      </c>
      <c r="B9" s="73" t="s">
        <v>144</v>
      </c>
      <c r="C9" s="73" t="s">
        <v>64</v>
      </c>
      <c r="D9" s="67" t="s">
        <v>57</v>
      </c>
      <c r="E9" s="68">
        <v>42150</v>
      </c>
      <c r="F9" s="69">
        <f t="shared" si="0"/>
        <v>71.443043255556375</v>
      </c>
      <c r="G9" s="70">
        <v>589.98046666666664</v>
      </c>
    </row>
    <row r="10" spans="1:7" x14ac:dyDescent="0.2">
      <c r="A10" s="64">
        <v>43864</v>
      </c>
      <c r="B10" s="73" t="s">
        <v>145</v>
      </c>
      <c r="C10" s="73" t="s">
        <v>70</v>
      </c>
      <c r="D10" s="67" t="s">
        <v>57</v>
      </c>
      <c r="E10" s="68">
        <v>500</v>
      </c>
      <c r="F10" s="69">
        <f t="shared" si="0"/>
        <v>0.84748568511929268</v>
      </c>
      <c r="G10" s="70">
        <v>589.98046666666664</v>
      </c>
    </row>
    <row r="11" spans="1:7" x14ac:dyDescent="0.2">
      <c r="A11" s="64">
        <v>43865</v>
      </c>
      <c r="B11" s="73" t="s">
        <v>135</v>
      </c>
      <c r="C11" s="73" t="s">
        <v>136</v>
      </c>
      <c r="D11" s="67" t="s">
        <v>59</v>
      </c>
      <c r="E11" s="68">
        <v>28000</v>
      </c>
      <c r="F11" s="69">
        <f t="shared" si="0"/>
        <v>47.45919836668039</v>
      </c>
      <c r="G11" s="70">
        <v>589.98046666666664</v>
      </c>
    </row>
    <row r="12" spans="1:7" x14ac:dyDescent="0.2">
      <c r="A12" s="64">
        <v>43866</v>
      </c>
      <c r="B12" s="65" t="s">
        <v>146</v>
      </c>
      <c r="C12" s="73" t="s">
        <v>64</v>
      </c>
      <c r="D12" s="67" t="s">
        <v>57</v>
      </c>
      <c r="E12" s="68">
        <v>27000</v>
      </c>
      <c r="F12" s="69">
        <f t="shared" si="0"/>
        <v>45.764226996441806</v>
      </c>
      <c r="G12" s="70">
        <v>589.98046666666664</v>
      </c>
    </row>
    <row r="13" spans="1:7" x14ac:dyDescent="0.2">
      <c r="A13" s="64">
        <v>43867</v>
      </c>
      <c r="B13" s="65" t="s">
        <v>147</v>
      </c>
      <c r="C13" s="73" t="s">
        <v>136</v>
      </c>
      <c r="D13" s="67" t="s">
        <v>59</v>
      </c>
      <c r="E13" s="68">
        <v>45000</v>
      </c>
      <c r="F13" s="69">
        <f t="shared" si="0"/>
        <v>76.273711660736339</v>
      </c>
      <c r="G13" s="70">
        <v>589.98046666666664</v>
      </c>
    </row>
    <row r="14" spans="1:7" x14ac:dyDescent="0.2">
      <c r="A14" s="64">
        <v>43867</v>
      </c>
      <c r="B14" s="73" t="s">
        <v>141</v>
      </c>
      <c r="C14" s="73" t="s">
        <v>142</v>
      </c>
      <c r="D14" s="67" t="s">
        <v>57</v>
      </c>
      <c r="E14" s="68">
        <v>3600</v>
      </c>
      <c r="F14" s="69">
        <f t="shared" si="0"/>
        <v>6.1018969328589074</v>
      </c>
      <c r="G14" s="70">
        <v>589.98046666666664</v>
      </c>
    </row>
    <row r="15" spans="1:7" x14ac:dyDescent="0.2">
      <c r="A15" s="64">
        <v>43867</v>
      </c>
      <c r="B15" s="73" t="s">
        <v>141</v>
      </c>
      <c r="C15" s="73" t="s">
        <v>142</v>
      </c>
      <c r="D15" s="67" t="s">
        <v>57</v>
      </c>
      <c r="E15" s="68">
        <v>3500</v>
      </c>
      <c r="F15" s="69">
        <f t="shared" si="0"/>
        <v>5.9323997958350487</v>
      </c>
      <c r="G15" s="70">
        <v>589.98046666666664</v>
      </c>
    </row>
    <row r="16" spans="1:7" x14ac:dyDescent="0.2">
      <c r="A16" s="64">
        <v>43868</v>
      </c>
      <c r="B16" s="73" t="s">
        <v>148</v>
      </c>
      <c r="C16" s="73" t="s">
        <v>64</v>
      </c>
      <c r="D16" s="67" t="s">
        <v>57</v>
      </c>
      <c r="E16" s="68">
        <v>50670</v>
      </c>
      <c r="F16" s="69">
        <f t="shared" si="0"/>
        <v>85.884199329989116</v>
      </c>
      <c r="G16" s="70">
        <v>589.98046666666664</v>
      </c>
    </row>
    <row r="17" spans="1:7" x14ac:dyDescent="0.2">
      <c r="A17" s="64">
        <v>43868</v>
      </c>
      <c r="B17" s="73" t="s">
        <v>149</v>
      </c>
      <c r="C17" s="73" t="s">
        <v>150</v>
      </c>
      <c r="D17" s="67" t="s">
        <v>57</v>
      </c>
      <c r="E17" s="68">
        <v>350000</v>
      </c>
      <c r="F17" s="69">
        <f t="shared" si="0"/>
        <v>593.23997958350492</v>
      </c>
      <c r="G17" s="70">
        <v>589.98046666666664</v>
      </c>
    </row>
    <row r="18" spans="1:7" x14ac:dyDescent="0.2">
      <c r="A18" s="64">
        <v>43868</v>
      </c>
      <c r="B18" s="73" t="s">
        <v>151</v>
      </c>
      <c r="C18" s="73" t="s">
        <v>152</v>
      </c>
      <c r="D18" s="67" t="s">
        <v>57</v>
      </c>
      <c r="E18" s="68">
        <v>100000</v>
      </c>
      <c r="F18" s="69">
        <f t="shared" si="0"/>
        <v>169.49713702385853</v>
      </c>
      <c r="G18" s="70">
        <v>589.98046666666664</v>
      </c>
    </row>
    <row r="19" spans="1:7" x14ac:dyDescent="0.2">
      <c r="A19" s="64">
        <v>43868</v>
      </c>
      <c r="B19" s="73" t="s">
        <v>153</v>
      </c>
      <c r="C19" s="73" t="s">
        <v>60</v>
      </c>
      <c r="D19" s="67" t="s">
        <v>61</v>
      </c>
      <c r="E19" s="68">
        <v>77436</v>
      </c>
      <c r="F19" s="69">
        <f t="shared" si="0"/>
        <v>131.25180302579508</v>
      </c>
      <c r="G19" s="70">
        <v>589.98046666666664</v>
      </c>
    </row>
    <row r="20" spans="1:7" x14ac:dyDescent="0.2">
      <c r="A20" s="64">
        <v>43868</v>
      </c>
      <c r="B20" s="73" t="s">
        <v>153</v>
      </c>
      <c r="C20" s="73" t="s">
        <v>60</v>
      </c>
      <c r="D20" s="67" t="s">
        <v>62</v>
      </c>
      <c r="E20" s="68">
        <v>5517</v>
      </c>
      <c r="F20" s="69">
        <f t="shared" si="0"/>
        <v>9.3511570496062753</v>
      </c>
      <c r="G20" s="70">
        <v>589.98046666666664</v>
      </c>
    </row>
    <row r="21" spans="1:7" x14ac:dyDescent="0.2">
      <c r="A21" s="64">
        <v>43868</v>
      </c>
      <c r="B21" s="73" t="s">
        <v>153</v>
      </c>
      <c r="C21" s="73" t="s">
        <v>60</v>
      </c>
      <c r="D21" s="67" t="s">
        <v>62</v>
      </c>
      <c r="E21" s="68">
        <v>5517</v>
      </c>
      <c r="F21" s="69">
        <f t="shared" si="0"/>
        <v>9.3511570496062753</v>
      </c>
      <c r="G21" s="70">
        <v>589.98046666666664</v>
      </c>
    </row>
    <row r="22" spans="1:7" x14ac:dyDescent="0.2">
      <c r="A22" s="64">
        <v>43868</v>
      </c>
      <c r="B22" s="73" t="s">
        <v>153</v>
      </c>
      <c r="C22" s="73" t="s">
        <v>60</v>
      </c>
      <c r="D22" s="67" t="s">
        <v>59</v>
      </c>
      <c r="E22" s="68">
        <v>15146</v>
      </c>
      <c r="F22" s="69">
        <f t="shared" si="0"/>
        <v>25.672036373633613</v>
      </c>
      <c r="G22" s="70">
        <v>589.98046666666664</v>
      </c>
    </row>
    <row r="23" spans="1:7" x14ac:dyDescent="0.2">
      <c r="A23" s="64">
        <v>43868</v>
      </c>
      <c r="B23" s="73" t="s">
        <v>153</v>
      </c>
      <c r="C23" s="73" t="s">
        <v>60</v>
      </c>
      <c r="D23" s="67" t="s">
        <v>57</v>
      </c>
      <c r="E23" s="68">
        <v>5517</v>
      </c>
      <c r="F23" s="69">
        <f t="shared" si="0"/>
        <v>9.3511570496062753</v>
      </c>
      <c r="G23" s="70">
        <v>589.98046666666664</v>
      </c>
    </row>
    <row r="24" spans="1:7" x14ac:dyDescent="0.2">
      <c r="A24" s="64">
        <v>43868</v>
      </c>
      <c r="B24" s="73" t="s">
        <v>154</v>
      </c>
      <c r="C24" s="73" t="s">
        <v>60</v>
      </c>
      <c r="D24" s="67" t="s">
        <v>62</v>
      </c>
      <c r="E24" s="68">
        <v>10527</v>
      </c>
      <c r="F24" s="69">
        <f t="shared" si="0"/>
        <v>17.842963614501588</v>
      </c>
      <c r="G24" s="70">
        <v>589.98046666666664</v>
      </c>
    </row>
    <row r="25" spans="1:7" x14ac:dyDescent="0.2">
      <c r="A25" s="64">
        <v>43868</v>
      </c>
      <c r="B25" s="73" t="s">
        <v>154</v>
      </c>
      <c r="C25" s="73" t="s">
        <v>60</v>
      </c>
      <c r="D25" s="67" t="s">
        <v>57</v>
      </c>
      <c r="E25" s="68">
        <v>5263</v>
      </c>
      <c r="F25" s="69">
        <f t="shared" si="0"/>
        <v>8.9206343215656752</v>
      </c>
      <c r="G25" s="70">
        <v>589.98046666666664</v>
      </c>
    </row>
    <row r="26" spans="1:7" x14ac:dyDescent="0.2">
      <c r="A26" s="64">
        <v>43868</v>
      </c>
      <c r="B26" s="73" t="s">
        <v>154</v>
      </c>
      <c r="C26" s="73" t="s">
        <v>60</v>
      </c>
      <c r="D26" s="67" t="s">
        <v>59</v>
      </c>
      <c r="E26" s="68">
        <v>5263</v>
      </c>
      <c r="F26" s="69">
        <f t="shared" si="0"/>
        <v>8.9206343215656752</v>
      </c>
      <c r="G26" s="70">
        <v>589.98046666666664</v>
      </c>
    </row>
    <row r="27" spans="1:7" x14ac:dyDescent="0.2">
      <c r="A27" s="64">
        <v>43868</v>
      </c>
      <c r="B27" s="73" t="s">
        <v>154</v>
      </c>
      <c r="C27" s="73" t="s">
        <v>60</v>
      </c>
      <c r="D27" s="67" t="s">
        <v>59</v>
      </c>
      <c r="E27" s="68">
        <v>5263</v>
      </c>
      <c r="F27" s="69">
        <f t="shared" si="0"/>
        <v>8.9206343215656752</v>
      </c>
      <c r="G27" s="70">
        <v>589.98046666666664</v>
      </c>
    </row>
    <row r="28" spans="1:7" x14ac:dyDescent="0.2">
      <c r="A28" s="64">
        <v>43868</v>
      </c>
      <c r="B28" s="65" t="s">
        <v>155</v>
      </c>
      <c r="C28" s="73" t="s">
        <v>60</v>
      </c>
      <c r="D28" s="67" t="s">
        <v>61</v>
      </c>
      <c r="E28" s="68">
        <v>129225</v>
      </c>
      <c r="F28" s="69">
        <f t="shared" si="0"/>
        <v>219.03267531908119</v>
      </c>
      <c r="G28" s="70">
        <v>589.98046666666664</v>
      </c>
    </row>
    <row r="29" spans="1:7" x14ac:dyDescent="0.2">
      <c r="A29" s="64">
        <v>43869</v>
      </c>
      <c r="B29" s="65" t="s">
        <v>135</v>
      </c>
      <c r="C29" s="73" t="s">
        <v>60</v>
      </c>
      <c r="D29" s="67" t="s">
        <v>62</v>
      </c>
      <c r="E29" s="68">
        <v>60000</v>
      </c>
      <c r="F29" s="69">
        <f t="shared" si="0"/>
        <v>101.69828221431513</v>
      </c>
      <c r="G29" s="70">
        <v>589.98046666666664</v>
      </c>
    </row>
    <row r="30" spans="1:7" x14ac:dyDescent="0.2">
      <c r="A30" s="64">
        <v>43869</v>
      </c>
      <c r="B30" s="65" t="s">
        <v>137</v>
      </c>
      <c r="C30" s="73" t="s">
        <v>60</v>
      </c>
      <c r="D30" s="67" t="s">
        <v>62</v>
      </c>
      <c r="E30" s="68">
        <v>24000</v>
      </c>
      <c r="F30" s="69">
        <f t="shared" si="0"/>
        <v>40.679312885726048</v>
      </c>
      <c r="G30" s="70">
        <v>589.98046666666664</v>
      </c>
    </row>
    <row r="31" spans="1:7" x14ac:dyDescent="0.2">
      <c r="A31" s="64">
        <v>43869</v>
      </c>
      <c r="B31" s="84" t="s">
        <v>324</v>
      </c>
      <c r="C31" s="73" t="s">
        <v>60</v>
      </c>
      <c r="D31" s="67" t="s">
        <v>57</v>
      </c>
      <c r="E31" s="68">
        <v>15000</v>
      </c>
      <c r="F31" s="69">
        <f t="shared" si="0"/>
        <v>25.424570553578782</v>
      </c>
      <c r="G31" s="70">
        <v>589.98046666666664</v>
      </c>
    </row>
    <row r="32" spans="1:7" x14ac:dyDescent="0.2">
      <c r="A32" s="64">
        <v>43869</v>
      </c>
      <c r="B32" s="65" t="s">
        <v>157</v>
      </c>
      <c r="C32" s="73" t="s">
        <v>60</v>
      </c>
      <c r="D32" s="67" t="s">
        <v>59</v>
      </c>
      <c r="E32" s="68">
        <v>5800</v>
      </c>
      <c r="F32" s="69">
        <f t="shared" si="0"/>
        <v>9.8308339473837947</v>
      </c>
      <c r="G32" s="70">
        <v>589.98046666666664</v>
      </c>
    </row>
    <row r="33" spans="1:7" x14ac:dyDescent="0.2">
      <c r="A33" s="64">
        <v>43871</v>
      </c>
      <c r="B33" s="65" t="s">
        <v>158</v>
      </c>
      <c r="C33" s="73" t="s">
        <v>60</v>
      </c>
      <c r="D33" s="67" t="s">
        <v>159</v>
      </c>
      <c r="E33" s="68">
        <v>221250</v>
      </c>
      <c r="F33" s="69">
        <f t="shared" si="0"/>
        <v>375.01241566528699</v>
      </c>
      <c r="G33" s="70">
        <v>589.98046666666664</v>
      </c>
    </row>
    <row r="34" spans="1:7" x14ac:dyDescent="0.2">
      <c r="A34" s="64">
        <v>43871</v>
      </c>
      <c r="B34" s="65" t="s">
        <v>160</v>
      </c>
      <c r="C34" s="73" t="s">
        <v>161</v>
      </c>
      <c r="D34" s="67" t="s">
        <v>162</v>
      </c>
      <c r="E34" s="68">
        <v>1900</v>
      </c>
      <c r="F34" s="69">
        <f t="shared" si="0"/>
        <v>3.220445603453312</v>
      </c>
      <c r="G34" s="70">
        <v>589.98046666666664</v>
      </c>
    </row>
    <row r="35" spans="1:7" x14ac:dyDescent="0.2">
      <c r="A35" s="64">
        <v>43871</v>
      </c>
      <c r="B35" s="65" t="s">
        <v>143</v>
      </c>
      <c r="C35" s="72" t="s">
        <v>63</v>
      </c>
      <c r="D35" s="67" t="s">
        <v>57</v>
      </c>
      <c r="E35" s="68">
        <v>33000</v>
      </c>
      <c r="F35" s="69">
        <f t="shared" si="0"/>
        <v>55.934055217873315</v>
      </c>
      <c r="G35" s="70">
        <v>589.98046666666664</v>
      </c>
    </row>
    <row r="36" spans="1:7" x14ac:dyDescent="0.2">
      <c r="A36" s="64">
        <v>43871</v>
      </c>
      <c r="B36" s="65" t="s">
        <v>163</v>
      </c>
      <c r="C36" s="72" t="s">
        <v>64</v>
      </c>
      <c r="D36" s="67" t="s">
        <v>57</v>
      </c>
      <c r="E36" s="68">
        <v>4000</v>
      </c>
      <c r="F36" s="69">
        <f t="shared" si="0"/>
        <v>6.7798854809543414</v>
      </c>
      <c r="G36" s="70">
        <v>589.98046666666664</v>
      </c>
    </row>
    <row r="37" spans="1:7" x14ac:dyDescent="0.2">
      <c r="A37" s="64">
        <v>43872</v>
      </c>
      <c r="B37" s="65" t="s">
        <v>164</v>
      </c>
      <c r="C37" s="72" t="s">
        <v>165</v>
      </c>
      <c r="D37" s="67" t="s">
        <v>166</v>
      </c>
      <c r="E37" s="68">
        <v>309000</v>
      </c>
      <c r="F37" s="69">
        <f t="shared" si="0"/>
        <v>523.74615340372293</v>
      </c>
      <c r="G37" s="70">
        <v>589.98046666666664</v>
      </c>
    </row>
    <row r="38" spans="1:7" x14ac:dyDescent="0.2">
      <c r="A38" s="64">
        <v>43872</v>
      </c>
      <c r="B38" s="65" t="s">
        <v>167</v>
      </c>
      <c r="C38" s="72" t="s">
        <v>60</v>
      </c>
      <c r="D38" s="67" t="s">
        <v>159</v>
      </c>
      <c r="E38" s="68">
        <v>47875</v>
      </c>
      <c r="F38" s="69">
        <f t="shared" si="0"/>
        <v>81.146754350172273</v>
      </c>
      <c r="G38" s="70">
        <v>589.98046666666664</v>
      </c>
    </row>
    <row r="39" spans="1:7" x14ac:dyDescent="0.2">
      <c r="A39" s="64">
        <v>43872</v>
      </c>
      <c r="B39" s="65" t="s">
        <v>168</v>
      </c>
      <c r="C39" s="66" t="s">
        <v>64</v>
      </c>
      <c r="D39" s="72" t="s">
        <v>57</v>
      </c>
      <c r="E39" s="68">
        <v>5450</v>
      </c>
      <c r="F39" s="69">
        <f t="shared" si="0"/>
        <v>9.2375939678002901</v>
      </c>
      <c r="G39" s="70">
        <v>589.98046666666664</v>
      </c>
    </row>
    <row r="40" spans="1:7" x14ac:dyDescent="0.2">
      <c r="A40" s="64">
        <v>43873</v>
      </c>
      <c r="B40" s="65" t="s">
        <v>169</v>
      </c>
      <c r="C40" s="66" t="s">
        <v>64</v>
      </c>
      <c r="D40" s="72" t="s">
        <v>57</v>
      </c>
      <c r="E40" s="68">
        <v>33500</v>
      </c>
      <c r="F40" s="69">
        <f t="shared" si="0"/>
        <v>56.78154090299261</v>
      </c>
      <c r="G40" s="70">
        <v>589.98046666666664</v>
      </c>
    </row>
    <row r="41" spans="1:7" x14ac:dyDescent="0.2">
      <c r="A41" s="64">
        <v>43873</v>
      </c>
      <c r="B41" s="65" t="s">
        <v>170</v>
      </c>
      <c r="C41" s="66" t="s">
        <v>64</v>
      </c>
      <c r="D41" s="72" t="s">
        <v>57</v>
      </c>
      <c r="E41" s="68">
        <v>4500</v>
      </c>
      <c r="F41" s="69">
        <f t="shared" si="0"/>
        <v>7.6273711660736341</v>
      </c>
      <c r="G41" s="70">
        <v>589.98046666666664</v>
      </c>
    </row>
    <row r="42" spans="1:7" x14ac:dyDescent="0.2">
      <c r="A42" s="64">
        <v>43874</v>
      </c>
      <c r="B42" s="65" t="s">
        <v>139</v>
      </c>
      <c r="C42" s="72" t="s">
        <v>58</v>
      </c>
      <c r="D42" s="67" t="s">
        <v>61</v>
      </c>
      <c r="E42" s="68">
        <v>40000</v>
      </c>
      <c r="F42" s="69">
        <f t="shared" si="0"/>
        <v>67.798854809543414</v>
      </c>
      <c r="G42" s="70">
        <v>589.98046666666664</v>
      </c>
    </row>
    <row r="43" spans="1:7" x14ac:dyDescent="0.2">
      <c r="A43" s="64">
        <v>43874</v>
      </c>
      <c r="B43" s="65" t="s">
        <v>171</v>
      </c>
      <c r="C43" s="72" t="s">
        <v>65</v>
      </c>
      <c r="D43" s="67" t="s">
        <v>57</v>
      </c>
      <c r="E43" s="68">
        <v>30300</v>
      </c>
      <c r="F43" s="69">
        <f t="shared" si="0"/>
        <v>51.357632518229138</v>
      </c>
      <c r="G43" s="70">
        <v>589.98046666666664</v>
      </c>
    </row>
    <row r="44" spans="1:7" x14ac:dyDescent="0.2">
      <c r="A44" s="64">
        <v>43874</v>
      </c>
      <c r="B44" s="65" t="s">
        <v>172</v>
      </c>
      <c r="C44" s="73" t="s">
        <v>58</v>
      </c>
      <c r="D44" s="67" t="s">
        <v>61</v>
      </c>
      <c r="E44" s="68">
        <v>76740</v>
      </c>
      <c r="F44" s="69">
        <f t="shared" si="0"/>
        <v>130.07210295210905</v>
      </c>
      <c r="G44" s="70">
        <v>589.98046666666664</v>
      </c>
    </row>
    <row r="45" spans="1:7" x14ac:dyDescent="0.2">
      <c r="A45" s="64">
        <v>43874</v>
      </c>
      <c r="B45" s="65" t="s">
        <v>173</v>
      </c>
      <c r="C45" s="73" t="s">
        <v>58</v>
      </c>
      <c r="D45" s="67" t="s">
        <v>61</v>
      </c>
      <c r="E45" s="68">
        <v>20000</v>
      </c>
      <c r="F45" s="69">
        <f t="shared" si="0"/>
        <v>33.899427404771707</v>
      </c>
      <c r="G45" s="70">
        <v>589.98046666666664</v>
      </c>
    </row>
    <row r="46" spans="1:7" x14ac:dyDescent="0.2">
      <c r="A46" s="64">
        <v>43874</v>
      </c>
      <c r="B46" s="65" t="s">
        <v>174</v>
      </c>
      <c r="C46" s="72" t="s">
        <v>165</v>
      </c>
      <c r="D46" s="72" t="s">
        <v>166</v>
      </c>
      <c r="E46" s="68">
        <v>50000</v>
      </c>
      <c r="F46" s="69">
        <f t="shared" si="0"/>
        <v>84.748568511929264</v>
      </c>
      <c r="G46" s="70">
        <v>589.98046666666664</v>
      </c>
    </row>
    <row r="47" spans="1:7" x14ac:dyDescent="0.2">
      <c r="A47" s="64">
        <v>43874</v>
      </c>
      <c r="B47" s="65" t="s">
        <v>175</v>
      </c>
      <c r="C47" s="66" t="s">
        <v>58</v>
      </c>
      <c r="D47" s="67" t="s">
        <v>61</v>
      </c>
      <c r="E47" s="68">
        <v>8300</v>
      </c>
      <c r="F47" s="69">
        <f t="shared" si="0"/>
        <v>14.068262372980259</v>
      </c>
      <c r="G47" s="70">
        <v>589.98046666666664</v>
      </c>
    </row>
    <row r="48" spans="1:7" x14ac:dyDescent="0.2">
      <c r="A48" s="64">
        <v>43874</v>
      </c>
      <c r="B48" s="65" t="s">
        <v>176</v>
      </c>
      <c r="C48" s="66" t="s">
        <v>64</v>
      </c>
      <c r="D48" s="67" t="s">
        <v>57</v>
      </c>
      <c r="E48" s="68">
        <v>1700</v>
      </c>
      <c r="F48" s="69">
        <f t="shared" si="0"/>
        <v>2.881451329405595</v>
      </c>
      <c r="G48" s="70">
        <v>589.98046666666664</v>
      </c>
    </row>
    <row r="49" spans="1:7" x14ac:dyDescent="0.2">
      <c r="A49" s="64">
        <v>43874</v>
      </c>
      <c r="B49" s="65" t="s">
        <v>156</v>
      </c>
      <c r="C49" s="66" t="s">
        <v>72</v>
      </c>
      <c r="D49" s="67" t="s">
        <v>59</v>
      </c>
      <c r="E49" s="68">
        <v>1000</v>
      </c>
      <c r="F49" s="69">
        <f t="shared" si="0"/>
        <v>1.6949713702385854</v>
      </c>
      <c r="G49" s="70">
        <v>589.98046666666664</v>
      </c>
    </row>
    <row r="50" spans="1:7" x14ac:dyDescent="0.2">
      <c r="A50" s="64">
        <v>43875</v>
      </c>
      <c r="B50" s="65" t="s">
        <v>177</v>
      </c>
      <c r="C50" s="66" t="s">
        <v>60</v>
      </c>
      <c r="D50" s="67" t="s">
        <v>159</v>
      </c>
      <c r="E50" s="68">
        <v>221250</v>
      </c>
      <c r="F50" s="69">
        <f t="shared" si="0"/>
        <v>375.01241566528699</v>
      </c>
      <c r="G50" s="70">
        <v>589.98046666666664</v>
      </c>
    </row>
    <row r="51" spans="1:7" x14ac:dyDescent="0.2">
      <c r="A51" s="64">
        <v>43875</v>
      </c>
      <c r="B51" s="65" t="s">
        <v>178</v>
      </c>
      <c r="C51" s="66" t="s">
        <v>179</v>
      </c>
      <c r="D51" s="67" t="s">
        <v>62</v>
      </c>
      <c r="E51" s="68">
        <v>400000</v>
      </c>
      <c r="F51" s="69">
        <f t="shared" si="0"/>
        <v>677.98854809543411</v>
      </c>
      <c r="G51" s="70">
        <v>589.98046666666664</v>
      </c>
    </row>
    <row r="52" spans="1:7" x14ac:dyDescent="0.2">
      <c r="A52" s="64">
        <v>43875</v>
      </c>
      <c r="B52" s="65" t="s">
        <v>24</v>
      </c>
      <c r="C52" s="66" t="s">
        <v>72</v>
      </c>
      <c r="D52" s="67" t="s">
        <v>59</v>
      </c>
      <c r="E52" s="68">
        <v>1000</v>
      </c>
      <c r="F52" s="69">
        <f t="shared" si="0"/>
        <v>1.6949713702385854</v>
      </c>
      <c r="G52" s="70">
        <v>589.98046666666664</v>
      </c>
    </row>
    <row r="53" spans="1:7" x14ac:dyDescent="0.2">
      <c r="A53" s="64">
        <v>43878</v>
      </c>
      <c r="B53" s="65" t="s">
        <v>143</v>
      </c>
      <c r="C53" s="72" t="s">
        <v>63</v>
      </c>
      <c r="D53" s="67" t="s">
        <v>57</v>
      </c>
      <c r="E53" s="68">
        <v>57000</v>
      </c>
      <c r="F53" s="69">
        <f t="shared" si="0"/>
        <v>96.61336810359937</v>
      </c>
      <c r="G53" s="70">
        <v>589.98046666666664</v>
      </c>
    </row>
    <row r="54" spans="1:7" x14ac:dyDescent="0.2">
      <c r="A54" s="64">
        <v>43878</v>
      </c>
      <c r="B54" s="65" t="s">
        <v>180</v>
      </c>
      <c r="C54" s="72" t="s">
        <v>60</v>
      </c>
      <c r="D54" s="67" t="s">
        <v>159</v>
      </c>
      <c r="E54" s="68">
        <v>34500</v>
      </c>
      <c r="F54" s="69">
        <f t="shared" si="0"/>
        <v>58.476512273231194</v>
      </c>
      <c r="G54" s="70">
        <v>589.98046666666664</v>
      </c>
    </row>
    <row r="55" spans="1:7" x14ac:dyDescent="0.2">
      <c r="A55" s="64">
        <v>43878</v>
      </c>
      <c r="B55" s="65" t="s">
        <v>181</v>
      </c>
      <c r="C55" s="72" t="s">
        <v>64</v>
      </c>
      <c r="D55" s="67" t="s">
        <v>57</v>
      </c>
      <c r="E55" s="68">
        <v>20000</v>
      </c>
      <c r="F55" s="69">
        <f t="shared" si="0"/>
        <v>33.899427404771707</v>
      </c>
      <c r="G55" s="70">
        <v>589.98046666666664</v>
      </c>
    </row>
    <row r="56" spans="1:7" x14ac:dyDescent="0.2">
      <c r="A56" s="64">
        <v>43879</v>
      </c>
      <c r="B56" s="65" t="s">
        <v>182</v>
      </c>
      <c r="C56" s="72" t="s">
        <v>60</v>
      </c>
      <c r="D56" s="67" t="s">
        <v>159</v>
      </c>
      <c r="E56" s="74">
        <v>2000</v>
      </c>
      <c r="F56" s="69">
        <f t="shared" si="0"/>
        <v>3.3899427404771707</v>
      </c>
      <c r="G56" s="70">
        <v>589.98046666666664</v>
      </c>
    </row>
    <row r="57" spans="1:7" x14ac:dyDescent="0.2">
      <c r="A57" s="64">
        <v>43879</v>
      </c>
      <c r="B57" s="65" t="s">
        <v>183</v>
      </c>
      <c r="C57" s="72" t="s">
        <v>60</v>
      </c>
      <c r="D57" s="67" t="s">
        <v>159</v>
      </c>
      <c r="E57" s="74">
        <v>312500</v>
      </c>
      <c r="F57" s="69">
        <f t="shared" si="0"/>
        <v>529.67855319955788</v>
      </c>
      <c r="G57" s="70">
        <v>589.98046666666664</v>
      </c>
    </row>
    <row r="58" spans="1:7" x14ac:dyDescent="0.2">
      <c r="A58" s="64">
        <v>43879</v>
      </c>
      <c r="B58" s="65" t="s">
        <v>184</v>
      </c>
      <c r="C58" s="72" t="s">
        <v>70</v>
      </c>
      <c r="D58" s="67" t="s">
        <v>57</v>
      </c>
      <c r="E58" s="74">
        <v>11700</v>
      </c>
      <c r="F58" s="69">
        <f t="shared" si="0"/>
        <v>19.83116503179145</v>
      </c>
      <c r="G58" s="70">
        <v>589.98046666666664</v>
      </c>
    </row>
    <row r="59" spans="1:7" x14ac:dyDescent="0.2">
      <c r="A59" s="64">
        <v>43880</v>
      </c>
      <c r="B59" s="65" t="s">
        <v>185</v>
      </c>
      <c r="C59" s="72" t="s">
        <v>60</v>
      </c>
      <c r="D59" s="67" t="s">
        <v>61</v>
      </c>
      <c r="E59" s="74">
        <v>952450</v>
      </c>
      <c r="F59" s="69">
        <f t="shared" si="0"/>
        <v>1614.3754815837406</v>
      </c>
      <c r="G59" s="70">
        <v>589.98046666666664</v>
      </c>
    </row>
    <row r="60" spans="1:7" x14ac:dyDescent="0.2">
      <c r="A60" s="64">
        <v>43880</v>
      </c>
      <c r="B60" s="65" t="s">
        <v>186</v>
      </c>
      <c r="C60" s="72" t="s">
        <v>64</v>
      </c>
      <c r="D60" s="67" t="s">
        <v>57</v>
      </c>
      <c r="E60" s="74">
        <v>104500</v>
      </c>
      <c r="F60" s="69">
        <f t="shared" si="0"/>
        <v>177.12450818993216</v>
      </c>
      <c r="G60" s="70">
        <v>589.98046666666664</v>
      </c>
    </row>
    <row r="61" spans="1:7" x14ac:dyDescent="0.2">
      <c r="A61" s="64">
        <v>43881</v>
      </c>
      <c r="B61" s="65" t="s">
        <v>187</v>
      </c>
      <c r="C61" s="72" t="s">
        <v>68</v>
      </c>
      <c r="D61" s="67" t="s">
        <v>57</v>
      </c>
      <c r="E61" s="74">
        <v>80000</v>
      </c>
      <c r="F61" s="69">
        <f t="shared" si="0"/>
        <v>135.59770961908683</v>
      </c>
      <c r="G61" s="70">
        <v>589.98046666666664</v>
      </c>
    </row>
    <row r="62" spans="1:7" x14ac:dyDescent="0.2">
      <c r="A62" s="64">
        <v>43881</v>
      </c>
      <c r="B62" s="65" t="s">
        <v>188</v>
      </c>
      <c r="C62" s="72" t="s">
        <v>63</v>
      </c>
      <c r="D62" s="67" t="s">
        <v>59</v>
      </c>
      <c r="E62" s="74">
        <v>3000</v>
      </c>
      <c r="F62" s="69">
        <f t="shared" si="0"/>
        <v>5.0849141107157561</v>
      </c>
      <c r="G62" s="70">
        <v>589.98046666666664</v>
      </c>
    </row>
    <row r="63" spans="1:7" x14ac:dyDescent="0.2">
      <c r="A63" s="64">
        <v>43881</v>
      </c>
      <c r="B63" s="65" t="s">
        <v>189</v>
      </c>
      <c r="C63" s="72" t="s">
        <v>64</v>
      </c>
      <c r="D63" s="67" t="s">
        <v>57</v>
      </c>
      <c r="E63" s="74">
        <v>6500</v>
      </c>
      <c r="F63" s="69">
        <f t="shared" si="0"/>
        <v>11.017313906550806</v>
      </c>
      <c r="G63" s="70">
        <v>589.98046666666664</v>
      </c>
    </row>
    <row r="64" spans="1:7" x14ac:dyDescent="0.2">
      <c r="A64" s="64">
        <v>43881</v>
      </c>
      <c r="B64" s="65" t="s">
        <v>190</v>
      </c>
      <c r="C64" s="72" t="s">
        <v>142</v>
      </c>
      <c r="D64" s="67" t="s">
        <v>57</v>
      </c>
      <c r="E64" s="74">
        <v>3000</v>
      </c>
      <c r="F64" s="69">
        <f t="shared" si="0"/>
        <v>5.0849141107157561</v>
      </c>
      <c r="G64" s="70">
        <v>589.98046666666664</v>
      </c>
    </row>
    <row r="65" spans="1:7" x14ac:dyDescent="0.2">
      <c r="A65" s="64">
        <v>43881</v>
      </c>
      <c r="B65" s="65" t="s">
        <v>190</v>
      </c>
      <c r="C65" s="72" t="s">
        <v>142</v>
      </c>
      <c r="D65" s="67" t="s">
        <v>57</v>
      </c>
      <c r="E65" s="74">
        <v>1800</v>
      </c>
      <c r="F65" s="69">
        <f t="shared" si="0"/>
        <v>3.0509484664294537</v>
      </c>
      <c r="G65" s="70">
        <v>589.98046666666664</v>
      </c>
    </row>
    <row r="66" spans="1:7" x14ac:dyDescent="0.2">
      <c r="A66" s="64">
        <v>43881</v>
      </c>
      <c r="B66" s="65" t="s">
        <v>191</v>
      </c>
      <c r="C66" s="72" t="s">
        <v>165</v>
      </c>
      <c r="D66" s="67" t="s">
        <v>162</v>
      </c>
      <c r="E66" s="74">
        <v>70000</v>
      </c>
      <c r="F66" s="69">
        <f t="shared" si="0"/>
        <v>118.64799591670098</v>
      </c>
      <c r="G66" s="70">
        <v>589.98046666666664</v>
      </c>
    </row>
    <row r="67" spans="1:7" x14ac:dyDescent="0.2">
      <c r="A67" s="64">
        <v>43881</v>
      </c>
      <c r="B67" s="65" t="s">
        <v>192</v>
      </c>
      <c r="C67" s="72" t="s">
        <v>64</v>
      </c>
      <c r="D67" s="67" t="s">
        <v>57</v>
      </c>
      <c r="E67" s="74">
        <v>131795</v>
      </c>
      <c r="F67" s="69">
        <f t="shared" ref="F67:F114" si="1">E67/G67</f>
        <v>223.38875174059436</v>
      </c>
      <c r="G67" s="70">
        <v>589.98046666666664</v>
      </c>
    </row>
    <row r="68" spans="1:7" x14ac:dyDescent="0.2">
      <c r="A68" s="64">
        <v>43882</v>
      </c>
      <c r="B68" s="65" t="s">
        <v>193</v>
      </c>
      <c r="C68" s="72" t="s">
        <v>60</v>
      </c>
      <c r="D68" s="67" t="s">
        <v>159</v>
      </c>
      <c r="E68" s="74">
        <v>312890</v>
      </c>
      <c r="F68" s="69">
        <f t="shared" si="1"/>
        <v>530.33959203395102</v>
      </c>
      <c r="G68" s="70">
        <v>589.98046666666664</v>
      </c>
    </row>
    <row r="69" spans="1:7" x14ac:dyDescent="0.2">
      <c r="A69" s="64">
        <v>43883</v>
      </c>
      <c r="B69" s="65" t="s">
        <v>135</v>
      </c>
      <c r="C69" s="72" t="s">
        <v>136</v>
      </c>
      <c r="D69" s="67" t="s">
        <v>59</v>
      </c>
      <c r="E69" s="74">
        <v>45000</v>
      </c>
      <c r="F69" s="69">
        <f t="shared" si="1"/>
        <v>76.273711660736339</v>
      </c>
      <c r="G69" s="70">
        <v>589.98046666666664</v>
      </c>
    </row>
    <row r="70" spans="1:7" x14ac:dyDescent="0.2">
      <c r="A70" s="64">
        <v>43883</v>
      </c>
      <c r="B70" s="65" t="s">
        <v>194</v>
      </c>
      <c r="C70" s="72" t="s">
        <v>136</v>
      </c>
      <c r="D70" s="67" t="s">
        <v>59</v>
      </c>
      <c r="E70" s="74">
        <v>24000</v>
      </c>
      <c r="F70" s="69">
        <f t="shared" si="1"/>
        <v>40.679312885726048</v>
      </c>
      <c r="G70" s="70">
        <v>589.98046666666664</v>
      </c>
    </row>
    <row r="71" spans="1:7" x14ac:dyDescent="0.2">
      <c r="A71" s="64">
        <v>43885</v>
      </c>
      <c r="B71" s="65" t="s">
        <v>143</v>
      </c>
      <c r="C71" s="72" t="s">
        <v>63</v>
      </c>
      <c r="D71" s="67" t="s">
        <v>57</v>
      </c>
      <c r="E71" s="74">
        <v>37000</v>
      </c>
      <c r="F71" s="69">
        <f t="shared" si="1"/>
        <v>62.713940698827656</v>
      </c>
      <c r="G71" s="70">
        <v>589.98046666666664</v>
      </c>
    </row>
    <row r="72" spans="1:7" x14ac:dyDescent="0.2">
      <c r="A72" s="64">
        <v>43885</v>
      </c>
      <c r="B72" s="65" t="s">
        <v>195</v>
      </c>
      <c r="C72" s="72" t="s">
        <v>64</v>
      </c>
      <c r="D72" s="67" t="s">
        <v>57</v>
      </c>
      <c r="E72" s="74">
        <v>24000</v>
      </c>
      <c r="F72" s="69">
        <f t="shared" si="1"/>
        <v>40.679312885726048</v>
      </c>
      <c r="G72" s="70">
        <v>589.98046666666664</v>
      </c>
    </row>
    <row r="73" spans="1:7" x14ac:dyDescent="0.2">
      <c r="A73" s="64">
        <v>43885</v>
      </c>
      <c r="B73" s="65" t="s">
        <v>194</v>
      </c>
      <c r="C73" s="72" t="s">
        <v>136</v>
      </c>
      <c r="D73" s="67" t="s">
        <v>59</v>
      </c>
      <c r="E73" s="74">
        <v>29000</v>
      </c>
      <c r="F73" s="69">
        <f t="shared" si="1"/>
        <v>49.154169736918973</v>
      </c>
      <c r="G73" s="70">
        <v>589.98046666666664</v>
      </c>
    </row>
    <row r="74" spans="1:7" x14ac:dyDescent="0.2">
      <c r="A74" s="64">
        <v>43885</v>
      </c>
      <c r="B74" s="65" t="s">
        <v>156</v>
      </c>
      <c r="C74" s="72" t="s">
        <v>72</v>
      </c>
      <c r="D74" s="67" t="s">
        <v>59</v>
      </c>
      <c r="E74" s="74">
        <v>20000</v>
      </c>
      <c r="F74" s="69">
        <f t="shared" si="1"/>
        <v>33.899427404771707</v>
      </c>
      <c r="G74" s="70">
        <v>589.98046666666664</v>
      </c>
    </row>
    <row r="75" spans="1:7" x14ac:dyDescent="0.2">
      <c r="A75" s="64">
        <v>43885</v>
      </c>
      <c r="B75" s="65" t="s">
        <v>119</v>
      </c>
      <c r="C75" s="72" t="s">
        <v>142</v>
      </c>
      <c r="D75" s="67" t="s">
        <v>57</v>
      </c>
      <c r="E75" s="74">
        <v>3800</v>
      </c>
      <c r="F75" s="69">
        <f t="shared" si="1"/>
        <v>6.440891206906624</v>
      </c>
      <c r="G75" s="70">
        <v>589.98046666666664</v>
      </c>
    </row>
    <row r="76" spans="1:7" x14ac:dyDescent="0.2">
      <c r="A76" s="64">
        <v>43885</v>
      </c>
      <c r="B76" s="65" t="s">
        <v>196</v>
      </c>
      <c r="C76" s="72" t="s">
        <v>64</v>
      </c>
      <c r="D76" s="67" t="s">
        <v>57</v>
      </c>
      <c r="E76" s="74">
        <v>312500</v>
      </c>
      <c r="F76" s="69">
        <f t="shared" si="1"/>
        <v>529.67855319955788</v>
      </c>
      <c r="G76" s="70">
        <v>589.98046666666664</v>
      </c>
    </row>
    <row r="77" spans="1:7" x14ac:dyDescent="0.2">
      <c r="A77" s="64">
        <v>43885</v>
      </c>
      <c r="B77" s="65" t="s">
        <v>197</v>
      </c>
      <c r="C77" s="72" t="s">
        <v>64</v>
      </c>
      <c r="D77" s="67" t="s">
        <v>57</v>
      </c>
      <c r="E77" s="74">
        <v>18013</v>
      </c>
      <c r="F77" s="69">
        <f t="shared" si="1"/>
        <v>30.531519292107639</v>
      </c>
      <c r="G77" s="70">
        <v>589.98046666666664</v>
      </c>
    </row>
    <row r="78" spans="1:7" x14ac:dyDescent="0.2">
      <c r="A78" s="64">
        <v>43885</v>
      </c>
      <c r="B78" s="65" t="s">
        <v>198</v>
      </c>
      <c r="C78" s="72" t="s">
        <v>64</v>
      </c>
      <c r="D78" s="67" t="s">
        <v>57</v>
      </c>
      <c r="E78" s="74">
        <v>30021</v>
      </c>
      <c r="F78" s="69">
        <f t="shared" si="1"/>
        <v>50.884735505932568</v>
      </c>
      <c r="G78" s="70">
        <v>589.98046666666664</v>
      </c>
    </row>
    <row r="79" spans="1:7" x14ac:dyDescent="0.2">
      <c r="A79" s="64">
        <v>43885</v>
      </c>
      <c r="B79" s="65" t="s">
        <v>199</v>
      </c>
      <c r="C79" s="72" t="s">
        <v>64</v>
      </c>
      <c r="D79" s="67" t="s">
        <v>57</v>
      </c>
      <c r="E79" s="74">
        <v>32083</v>
      </c>
      <c r="F79" s="69">
        <f t="shared" si="1"/>
        <v>54.379766471364533</v>
      </c>
      <c r="G79" s="70">
        <v>589.98046666666664</v>
      </c>
    </row>
    <row r="80" spans="1:7" x14ac:dyDescent="0.2">
      <c r="A80" s="64">
        <v>43885</v>
      </c>
      <c r="B80" s="65" t="s">
        <v>200</v>
      </c>
      <c r="C80" s="72" t="s">
        <v>68</v>
      </c>
      <c r="D80" s="67" t="s">
        <v>57</v>
      </c>
      <c r="E80" s="74">
        <v>118728</v>
      </c>
      <c r="F80" s="69">
        <f t="shared" si="1"/>
        <v>201.24056084568676</v>
      </c>
      <c r="G80" s="70">
        <v>589.98046666666664</v>
      </c>
    </row>
    <row r="81" spans="1:7" x14ac:dyDescent="0.2">
      <c r="A81" s="64">
        <v>43885</v>
      </c>
      <c r="B81" s="65" t="s">
        <v>201</v>
      </c>
      <c r="C81" s="72" t="s">
        <v>64</v>
      </c>
      <c r="D81" s="67" t="s">
        <v>57</v>
      </c>
      <c r="E81" s="74">
        <v>32733</v>
      </c>
      <c r="F81" s="69">
        <f t="shared" si="1"/>
        <v>55.481497862019616</v>
      </c>
      <c r="G81" s="70">
        <v>589.98046666666664</v>
      </c>
    </row>
    <row r="82" spans="1:7" x14ac:dyDescent="0.2">
      <c r="A82" s="64">
        <v>43885</v>
      </c>
      <c r="B82" s="65" t="s">
        <v>202</v>
      </c>
      <c r="C82" s="72" t="s">
        <v>60</v>
      </c>
      <c r="D82" s="67" t="s">
        <v>159</v>
      </c>
      <c r="E82" s="74">
        <v>195356</v>
      </c>
      <c r="F82" s="69">
        <f t="shared" si="1"/>
        <v>331.12282700432911</v>
      </c>
      <c r="G82" s="70">
        <v>589.98046666666664</v>
      </c>
    </row>
    <row r="83" spans="1:7" x14ac:dyDescent="0.2">
      <c r="A83" s="64">
        <v>43885</v>
      </c>
      <c r="B83" s="65" t="s">
        <v>203</v>
      </c>
      <c r="C83" s="72" t="s">
        <v>68</v>
      </c>
      <c r="D83" s="67" t="s">
        <v>57</v>
      </c>
      <c r="E83" s="74">
        <v>244548</v>
      </c>
      <c r="F83" s="69">
        <f t="shared" si="1"/>
        <v>414.5018586491056</v>
      </c>
      <c r="G83" s="70">
        <v>589.98046666666664</v>
      </c>
    </row>
    <row r="84" spans="1:7" x14ac:dyDescent="0.2">
      <c r="A84" s="64">
        <v>43885</v>
      </c>
      <c r="B84" s="65" t="s">
        <v>204</v>
      </c>
      <c r="C84" s="72" t="s">
        <v>64</v>
      </c>
      <c r="D84" s="67" t="s">
        <v>57</v>
      </c>
      <c r="E84" s="74">
        <v>113559</v>
      </c>
      <c r="F84" s="69">
        <f t="shared" si="1"/>
        <v>192.47925383292352</v>
      </c>
      <c r="G84" s="70">
        <v>589.98046666666664</v>
      </c>
    </row>
    <row r="85" spans="1:7" x14ac:dyDescent="0.2">
      <c r="A85" s="64">
        <v>43885</v>
      </c>
      <c r="B85" s="65" t="s">
        <v>205</v>
      </c>
      <c r="C85" s="72" t="s">
        <v>64</v>
      </c>
      <c r="D85" s="67" t="s">
        <v>57</v>
      </c>
      <c r="E85" s="74">
        <v>171861</v>
      </c>
      <c r="F85" s="69">
        <f t="shared" si="1"/>
        <v>291.29947466057354</v>
      </c>
      <c r="G85" s="70">
        <v>589.98046666666664</v>
      </c>
    </row>
    <row r="86" spans="1:7" x14ac:dyDescent="0.2">
      <c r="A86" s="64">
        <v>43885</v>
      </c>
      <c r="B86" s="65" t="s">
        <v>206</v>
      </c>
      <c r="C86" s="72" t="s">
        <v>68</v>
      </c>
      <c r="D86" s="67" t="s">
        <v>57</v>
      </c>
      <c r="E86" s="74">
        <v>332557</v>
      </c>
      <c r="F86" s="69">
        <f t="shared" si="1"/>
        <v>563.67459397243329</v>
      </c>
      <c r="G86" s="70">
        <v>589.98046666666664</v>
      </c>
    </row>
    <row r="87" spans="1:7" x14ac:dyDescent="0.2">
      <c r="A87" s="64">
        <v>43885</v>
      </c>
      <c r="B87" s="65" t="s">
        <v>207</v>
      </c>
      <c r="C87" s="72" t="s">
        <v>64</v>
      </c>
      <c r="D87" s="67" t="s">
        <v>57</v>
      </c>
      <c r="E87" s="74">
        <v>40046</v>
      </c>
      <c r="F87" s="69">
        <f t="shared" si="1"/>
        <v>67.876823492574388</v>
      </c>
      <c r="G87" s="70">
        <v>589.98046666666664</v>
      </c>
    </row>
    <row r="88" spans="1:7" x14ac:dyDescent="0.2">
      <c r="A88" s="64">
        <v>43885</v>
      </c>
      <c r="B88" s="65" t="s">
        <v>208</v>
      </c>
      <c r="C88" s="72" t="s">
        <v>60</v>
      </c>
      <c r="D88" s="67" t="s">
        <v>159</v>
      </c>
      <c r="E88" s="74">
        <v>92128</v>
      </c>
      <c r="F88" s="69">
        <f t="shared" si="1"/>
        <v>156.15432239734039</v>
      </c>
      <c r="G88" s="70">
        <v>589.98046666666664</v>
      </c>
    </row>
    <row r="89" spans="1:7" x14ac:dyDescent="0.2">
      <c r="A89" s="64">
        <v>43886</v>
      </c>
      <c r="B89" s="65" t="s">
        <v>209</v>
      </c>
      <c r="C89" s="72" t="s">
        <v>60</v>
      </c>
      <c r="D89" s="67" t="s">
        <v>159</v>
      </c>
      <c r="E89" s="74">
        <v>12022</v>
      </c>
      <c r="F89" s="69">
        <f t="shared" si="1"/>
        <v>20.376945813008273</v>
      </c>
      <c r="G89" s="70">
        <v>589.98046666666664</v>
      </c>
    </row>
    <row r="90" spans="1:7" x14ac:dyDescent="0.2">
      <c r="A90" s="64">
        <v>43886</v>
      </c>
      <c r="B90" s="65" t="s">
        <v>210</v>
      </c>
      <c r="C90" s="72" t="s">
        <v>60</v>
      </c>
      <c r="D90" s="67" t="s">
        <v>159</v>
      </c>
      <c r="E90" s="74">
        <v>4662</v>
      </c>
      <c r="F90" s="69">
        <f t="shared" si="1"/>
        <v>7.9019565280522848</v>
      </c>
      <c r="G90" s="70">
        <v>589.98046666666664</v>
      </c>
    </row>
    <row r="91" spans="1:7" x14ac:dyDescent="0.2">
      <c r="A91" s="64">
        <v>43886</v>
      </c>
      <c r="B91" s="65" t="s">
        <v>211</v>
      </c>
      <c r="C91" s="72" t="s">
        <v>68</v>
      </c>
      <c r="D91" s="67" t="s">
        <v>57</v>
      </c>
      <c r="E91" s="74">
        <v>240000</v>
      </c>
      <c r="F91" s="69">
        <f t="shared" si="1"/>
        <v>406.79312885726051</v>
      </c>
      <c r="G91" s="70">
        <v>589.98046666666664</v>
      </c>
    </row>
    <row r="92" spans="1:7" x14ac:dyDescent="0.2">
      <c r="A92" s="64">
        <v>43886</v>
      </c>
      <c r="B92" s="65" t="s">
        <v>212</v>
      </c>
      <c r="C92" s="72" t="s">
        <v>60</v>
      </c>
      <c r="D92" s="67" t="s">
        <v>159</v>
      </c>
      <c r="E92" s="74">
        <v>188800</v>
      </c>
      <c r="F92" s="69">
        <f t="shared" si="1"/>
        <v>320.01059470104491</v>
      </c>
      <c r="G92" s="70">
        <v>589.98046666666664</v>
      </c>
    </row>
    <row r="93" spans="1:7" x14ac:dyDescent="0.2">
      <c r="A93" s="64">
        <v>43886</v>
      </c>
      <c r="B93" s="65" t="s">
        <v>213</v>
      </c>
      <c r="C93" s="72" t="s">
        <v>64</v>
      </c>
      <c r="D93" s="72" t="s">
        <v>57</v>
      </c>
      <c r="E93" s="74">
        <v>7700</v>
      </c>
      <c r="F93" s="69">
        <f t="shared" si="1"/>
        <v>13.051279550837107</v>
      </c>
      <c r="G93" s="70">
        <v>589.98046666666664</v>
      </c>
    </row>
    <row r="94" spans="1:7" x14ac:dyDescent="0.2">
      <c r="A94" s="64">
        <v>43886</v>
      </c>
      <c r="B94" s="65" t="s">
        <v>182</v>
      </c>
      <c r="C94" s="72" t="s">
        <v>60</v>
      </c>
      <c r="D94" s="72" t="s">
        <v>159</v>
      </c>
      <c r="E94" s="74">
        <v>9500</v>
      </c>
      <c r="F94" s="69">
        <f t="shared" si="1"/>
        <v>16.102228017266562</v>
      </c>
      <c r="G94" s="70">
        <v>589.98046666666664</v>
      </c>
    </row>
    <row r="95" spans="1:7" x14ac:dyDescent="0.2">
      <c r="A95" s="64">
        <v>43887</v>
      </c>
      <c r="B95" s="65" t="s">
        <v>214</v>
      </c>
      <c r="C95" s="72" t="s">
        <v>150</v>
      </c>
      <c r="D95" s="72" t="s">
        <v>57</v>
      </c>
      <c r="E95" s="74">
        <v>31000</v>
      </c>
      <c r="F95" s="69">
        <f t="shared" si="1"/>
        <v>52.544112477396148</v>
      </c>
      <c r="G95" s="70">
        <v>589.98046666666664</v>
      </c>
    </row>
    <row r="96" spans="1:7" x14ac:dyDescent="0.2">
      <c r="A96" s="64">
        <v>43887</v>
      </c>
      <c r="B96" s="65" t="s">
        <v>215</v>
      </c>
      <c r="C96" s="72" t="s">
        <v>64</v>
      </c>
      <c r="D96" s="72" t="s">
        <v>57</v>
      </c>
      <c r="E96" s="74">
        <v>13600</v>
      </c>
      <c r="F96" s="69">
        <f t="shared" si="1"/>
        <v>23.05161063524476</v>
      </c>
      <c r="G96" s="70">
        <v>589.98046666666664</v>
      </c>
    </row>
    <row r="97" spans="1:7" x14ac:dyDescent="0.2">
      <c r="A97" s="64">
        <v>43888</v>
      </c>
      <c r="B97" s="65" t="s">
        <v>182</v>
      </c>
      <c r="C97" s="72" t="s">
        <v>60</v>
      </c>
      <c r="D97" s="72" t="s">
        <v>159</v>
      </c>
      <c r="E97" s="74">
        <v>8000</v>
      </c>
      <c r="F97" s="69">
        <f t="shared" si="1"/>
        <v>13.559770961908683</v>
      </c>
      <c r="G97" s="70">
        <v>589.98046666666664</v>
      </c>
    </row>
    <row r="98" spans="1:7" x14ac:dyDescent="0.2">
      <c r="A98" s="64">
        <v>43889</v>
      </c>
      <c r="B98" s="65" t="s">
        <v>118</v>
      </c>
      <c r="C98" s="72" t="s">
        <v>63</v>
      </c>
      <c r="D98" s="72" t="s">
        <v>59</v>
      </c>
      <c r="E98" s="74">
        <v>5000</v>
      </c>
      <c r="F98" s="69">
        <f t="shared" si="1"/>
        <v>8.4748568511929268</v>
      </c>
      <c r="G98" s="70">
        <v>589.98046666666664</v>
      </c>
    </row>
    <row r="99" spans="1:7" x14ac:dyDescent="0.2">
      <c r="A99" s="64">
        <v>43889</v>
      </c>
      <c r="B99" s="65" t="s">
        <v>190</v>
      </c>
      <c r="C99" s="72" t="s">
        <v>142</v>
      </c>
      <c r="D99" s="72" t="s">
        <v>57</v>
      </c>
      <c r="E99" s="74">
        <v>2000</v>
      </c>
      <c r="F99" s="69">
        <f t="shared" si="1"/>
        <v>3.3899427404771707</v>
      </c>
      <c r="G99" s="70">
        <v>589.98046666666664</v>
      </c>
    </row>
    <row r="100" spans="1:7" x14ac:dyDescent="0.2">
      <c r="A100" s="64">
        <v>43889</v>
      </c>
      <c r="B100" s="65" t="s">
        <v>216</v>
      </c>
      <c r="C100" s="72" t="s">
        <v>136</v>
      </c>
      <c r="D100" s="72" t="s">
        <v>59</v>
      </c>
      <c r="E100" s="74">
        <v>59000</v>
      </c>
      <c r="F100" s="69">
        <f t="shared" si="1"/>
        <v>100.00331084407654</v>
      </c>
      <c r="G100" s="70">
        <v>589.98046666666664</v>
      </c>
    </row>
    <row r="101" spans="1:7" x14ac:dyDescent="0.2">
      <c r="A101" s="64">
        <v>43889</v>
      </c>
      <c r="B101" s="65" t="s">
        <v>137</v>
      </c>
      <c r="C101" s="72" t="s">
        <v>136</v>
      </c>
      <c r="D101" s="72" t="s">
        <v>59</v>
      </c>
      <c r="E101" s="74">
        <v>20000</v>
      </c>
      <c r="F101" s="69">
        <f t="shared" si="1"/>
        <v>33.899427404771707</v>
      </c>
      <c r="G101" s="70">
        <v>589.98046666666664</v>
      </c>
    </row>
    <row r="102" spans="1:7" x14ac:dyDescent="0.2">
      <c r="A102" s="64">
        <v>43889</v>
      </c>
      <c r="B102" s="65" t="s">
        <v>217</v>
      </c>
      <c r="C102" s="72" t="s">
        <v>136</v>
      </c>
      <c r="D102" s="72" t="s">
        <v>59</v>
      </c>
      <c r="E102" s="74">
        <v>135000</v>
      </c>
      <c r="F102" s="69">
        <f t="shared" si="1"/>
        <v>228.82113498220903</v>
      </c>
      <c r="G102" s="70">
        <v>589.98046666666664</v>
      </c>
    </row>
    <row r="103" spans="1:7" x14ac:dyDescent="0.2">
      <c r="A103" s="64">
        <v>43889</v>
      </c>
      <c r="B103" s="65" t="s">
        <v>156</v>
      </c>
      <c r="C103" s="72" t="s">
        <v>72</v>
      </c>
      <c r="D103" s="72" t="s">
        <v>59</v>
      </c>
      <c r="E103" s="74">
        <v>30000</v>
      </c>
      <c r="F103" s="69">
        <f t="shared" si="1"/>
        <v>50.849141107157564</v>
      </c>
      <c r="G103" s="70">
        <v>589.98046666666664</v>
      </c>
    </row>
    <row r="104" spans="1:7" x14ac:dyDescent="0.2">
      <c r="A104" s="64">
        <v>43889</v>
      </c>
      <c r="B104" s="65" t="s">
        <v>194</v>
      </c>
      <c r="C104" s="72" t="s">
        <v>136</v>
      </c>
      <c r="D104" s="72" t="s">
        <v>59</v>
      </c>
      <c r="E104" s="74">
        <v>20000</v>
      </c>
      <c r="F104" s="69">
        <f t="shared" si="1"/>
        <v>33.899427404771707</v>
      </c>
      <c r="G104" s="70">
        <v>589.98046666666664</v>
      </c>
    </row>
    <row r="105" spans="1:7" x14ac:dyDescent="0.2">
      <c r="A105" s="64">
        <v>43890</v>
      </c>
      <c r="B105" s="65" t="s">
        <v>218</v>
      </c>
      <c r="C105" s="72" t="s">
        <v>58</v>
      </c>
      <c r="D105" s="72" t="s">
        <v>61</v>
      </c>
      <c r="E105" s="74">
        <v>141500</v>
      </c>
      <c r="F105" s="69">
        <f t="shared" si="1"/>
        <v>239.83844888875984</v>
      </c>
      <c r="G105" s="70">
        <v>589.98046666666664</v>
      </c>
    </row>
    <row r="106" spans="1:7" x14ac:dyDescent="0.2">
      <c r="A106" s="64">
        <v>43890</v>
      </c>
      <c r="B106" s="65" t="s">
        <v>218</v>
      </c>
      <c r="C106" s="72" t="s">
        <v>58</v>
      </c>
      <c r="D106" s="72" t="s">
        <v>62</v>
      </c>
      <c r="E106" s="74">
        <v>79000</v>
      </c>
      <c r="F106" s="69">
        <f t="shared" si="1"/>
        <v>133.90273824884824</v>
      </c>
      <c r="G106" s="70">
        <v>589.98046666666664</v>
      </c>
    </row>
    <row r="107" spans="1:7" s="71" customFormat="1" x14ac:dyDescent="0.2">
      <c r="A107" s="64">
        <v>43890</v>
      </c>
      <c r="B107" s="65" t="s">
        <v>218</v>
      </c>
      <c r="C107" s="73" t="s">
        <v>58</v>
      </c>
      <c r="D107" s="72" t="s">
        <v>62</v>
      </c>
      <c r="E107" s="74">
        <v>54500</v>
      </c>
      <c r="F107" s="69">
        <f t="shared" si="1"/>
        <v>92.375939678002908</v>
      </c>
      <c r="G107" s="70">
        <v>589.98046666666664</v>
      </c>
    </row>
    <row r="108" spans="1:7" x14ac:dyDescent="0.2">
      <c r="A108" s="64">
        <v>43890</v>
      </c>
      <c r="B108" s="65" t="s">
        <v>218</v>
      </c>
      <c r="C108" s="73" t="s">
        <v>58</v>
      </c>
      <c r="D108" s="72" t="s">
        <v>62</v>
      </c>
      <c r="E108" s="74">
        <v>85000</v>
      </c>
      <c r="F108" s="69">
        <f t="shared" si="1"/>
        <v>144.07256647027975</v>
      </c>
      <c r="G108" s="70">
        <v>589.98046666666664</v>
      </c>
    </row>
    <row r="109" spans="1:7" x14ac:dyDescent="0.2">
      <c r="A109" s="64">
        <v>43890</v>
      </c>
      <c r="B109" s="73" t="s">
        <v>218</v>
      </c>
      <c r="C109" s="73" t="s">
        <v>58</v>
      </c>
      <c r="D109" s="72" t="s">
        <v>57</v>
      </c>
      <c r="E109" s="74">
        <v>89500</v>
      </c>
      <c r="F109" s="69">
        <f t="shared" si="1"/>
        <v>151.69993763635338</v>
      </c>
      <c r="G109" s="70">
        <v>589.98046666666664</v>
      </c>
    </row>
    <row r="110" spans="1:7" x14ac:dyDescent="0.2">
      <c r="A110" s="64">
        <v>43890</v>
      </c>
      <c r="B110" s="65" t="s">
        <v>218</v>
      </c>
      <c r="C110" s="73" t="s">
        <v>58</v>
      </c>
      <c r="D110" s="72" t="s">
        <v>59</v>
      </c>
      <c r="E110" s="74">
        <v>231500</v>
      </c>
      <c r="F110" s="69">
        <f t="shared" si="1"/>
        <v>392.38587221023249</v>
      </c>
      <c r="G110" s="70">
        <v>589.98046666666664</v>
      </c>
    </row>
    <row r="111" spans="1:7" x14ac:dyDescent="0.2">
      <c r="A111" s="64">
        <v>43890</v>
      </c>
      <c r="B111" s="65" t="s">
        <v>218</v>
      </c>
      <c r="C111" s="73" t="s">
        <v>58</v>
      </c>
      <c r="D111" s="72" t="s">
        <v>59</v>
      </c>
      <c r="E111" s="74">
        <v>22000</v>
      </c>
      <c r="F111" s="69">
        <f t="shared" si="1"/>
        <v>37.289370145248881</v>
      </c>
      <c r="G111" s="70">
        <v>589.98046666666664</v>
      </c>
    </row>
    <row r="112" spans="1:7" x14ac:dyDescent="0.2">
      <c r="A112" s="64">
        <v>43890</v>
      </c>
      <c r="B112" s="65" t="s">
        <v>218</v>
      </c>
      <c r="C112" s="73" t="s">
        <v>58</v>
      </c>
      <c r="D112" s="72" t="s">
        <v>59</v>
      </c>
      <c r="E112" s="74">
        <v>307500</v>
      </c>
      <c r="F112" s="69">
        <f t="shared" si="1"/>
        <v>521.20369634836504</v>
      </c>
      <c r="G112" s="70">
        <v>589.98046666666664</v>
      </c>
    </row>
    <row r="113" spans="1:7" x14ac:dyDescent="0.2">
      <c r="A113" s="64">
        <v>43890</v>
      </c>
      <c r="B113" s="65" t="s">
        <v>218</v>
      </c>
      <c r="C113" s="73" t="s">
        <v>58</v>
      </c>
      <c r="D113" s="72" t="s">
        <v>61</v>
      </c>
      <c r="E113" s="74">
        <v>55000</v>
      </c>
      <c r="F113" s="69">
        <f t="shared" si="1"/>
        <v>93.223425363122189</v>
      </c>
      <c r="G113" s="70">
        <v>589.98046666666664</v>
      </c>
    </row>
    <row r="114" spans="1:7" x14ac:dyDescent="0.2">
      <c r="A114" s="64">
        <v>43890</v>
      </c>
      <c r="B114" s="65" t="s">
        <v>219</v>
      </c>
      <c r="C114" s="73" t="s">
        <v>70</v>
      </c>
      <c r="D114" s="72" t="s">
        <v>57</v>
      </c>
      <c r="E114" s="74">
        <v>20475</v>
      </c>
      <c r="F114" s="69">
        <f t="shared" si="1"/>
        <v>34.704538805635032</v>
      </c>
      <c r="G114" s="70">
        <v>589.98046666666664</v>
      </c>
    </row>
    <row r="115" spans="1:7" x14ac:dyDescent="0.2">
      <c r="A115" s="64">
        <v>43892</v>
      </c>
      <c r="B115" s="65" t="s">
        <v>220</v>
      </c>
      <c r="C115" s="66" t="s">
        <v>63</v>
      </c>
      <c r="D115" s="67" t="s">
        <v>57</v>
      </c>
      <c r="E115" s="68">
        <v>53000</v>
      </c>
      <c r="F115" s="69">
        <f>E115/G115</f>
        <v>89.833482622645022</v>
      </c>
      <c r="G115" s="70">
        <v>589.98046666666664</v>
      </c>
    </row>
    <row r="116" spans="1:7" x14ac:dyDescent="0.2">
      <c r="A116" s="64">
        <v>43892</v>
      </c>
      <c r="B116" s="65" t="s">
        <v>221</v>
      </c>
      <c r="C116" s="75" t="s">
        <v>60</v>
      </c>
      <c r="D116" s="76" t="s">
        <v>61</v>
      </c>
      <c r="E116" s="68">
        <v>16147</v>
      </c>
      <c r="F116" s="77">
        <f t="shared" ref="F116:F179" si="2">E116/G116</f>
        <v>27.368702715242438</v>
      </c>
      <c r="G116" s="70">
        <v>589.98046666666664</v>
      </c>
    </row>
    <row r="117" spans="1:7" x14ac:dyDescent="0.2">
      <c r="A117" s="64">
        <v>43892</v>
      </c>
      <c r="B117" s="65" t="s">
        <v>221</v>
      </c>
      <c r="C117" s="75" t="s">
        <v>60</v>
      </c>
      <c r="D117" s="76" t="s">
        <v>61</v>
      </c>
      <c r="E117" s="68">
        <v>13184</v>
      </c>
      <c r="F117" s="77">
        <f t="shared" si="2"/>
        <v>22.346502545225508</v>
      </c>
      <c r="G117" s="70">
        <v>589.98046666666664</v>
      </c>
    </row>
    <row r="118" spans="1:7" x14ac:dyDescent="0.2">
      <c r="A118" s="64">
        <v>43892</v>
      </c>
      <c r="B118" s="65" t="s">
        <v>221</v>
      </c>
      <c r="C118" s="75" t="s">
        <v>60</v>
      </c>
      <c r="D118" s="76" t="s">
        <v>61</v>
      </c>
      <c r="E118" s="68">
        <v>43093</v>
      </c>
      <c r="F118" s="77">
        <f t="shared" si="2"/>
        <v>73.041401257691362</v>
      </c>
      <c r="G118" s="70">
        <v>589.98046666666664</v>
      </c>
    </row>
    <row r="119" spans="1:7" x14ac:dyDescent="0.2">
      <c r="A119" s="64">
        <v>43892</v>
      </c>
      <c r="B119" s="65" t="s">
        <v>222</v>
      </c>
      <c r="C119" s="75" t="s">
        <v>60</v>
      </c>
      <c r="D119" s="76" t="s">
        <v>61</v>
      </c>
      <c r="E119" s="68">
        <v>5723</v>
      </c>
      <c r="F119" s="77">
        <f t="shared" si="2"/>
        <v>9.7003211518754249</v>
      </c>
      <c r="G119" s="70">
        <v>589.98046666666664</v>
      </c>
    </row>
    <row r="120" spans="1:7" x14ac:dyDescent="0.2">
      <c r="A120" s="64">
        <v>43893</v>
      </c>
      <c r="B120" s="65" t="s">
        <v>223</v>
      </c>
      <c r="C120" s="66" t="s">
        <v>64</v>
      </c>
      <c r="D120" s="67" t="s">
        <v>57</v>
      </c>
      <c r="E120" s="68">
        <v>36079</v>
      </c>
      <c r="F120" s="69">
        <f t="shared" si="2"/>
        <v>61.152872066837922</v>
      </c>
      <c r="G120" s="70">
        <v>589.98046666666664</v>
      </c>
    </row>
    <row r="121" spans="1:7" x14ac:dyDescent="0.2">
      <c r="A121" s="64">
        <v>43893</v>
      </c>
      <c r="B121" s="65" t="s">
        <v>224</v>
      </c>
      <c r="C121" s="66" t="s">
        <v>225</v>
      </c>
      <c r="D121" s="67" t="s">
        <v>62</v>
      </c>
      <c r="E121" s="68">
        <v>11600</v>
      </c>
      <c r="F121" s="69">
        <f t="shared" si="2"/>
        <v>19.661667894767589</v>
      </c>
      <c r="G121" s="70">
        <v>589.98046666666664</v>
      </c>
    </row>
    <row r="122" spans="1:7" x14ac:dyDescent="0.2">
      <c r="A122" s="64">
        <v>43893</v>
      </c>
      <c r="B122" s="65" t="s">
        <v>226</v>
      </c>
      <c r="C122" s="75" t="s">
        <v>60</v>
      </c>
      <c r="D122" s="76" t="s">
        <v>61</v>
      </c>
      <c r="E122" s="68">
        <v>21850</v>
      </c>
      <c r="F122" s="77">
        <f t="shared" si="2"/>
        <v>37.035124439713087</v>
      </c>
      <c r="G122" s="70">
        <v>589.98046666666664</v>
      </c>
    </row>
    <row r="123" spans="1:7" x14ac:dyDescent="0.2">
      <c r="A123" s="64">
        <v>43894</v>
      </c>
      <c r="B123" s="65" t="s">
        <v>227</v>
      </c>
      <c r="C123" s="75" t="s">
        <v>60</v>
      </c>
      <c r="D123" s="76" t="s">
        <v>61</v>
      </c>
      <c r="E123" s="68">
        <v>12113</v>
      </c>
      <c r="F123" s="77">
        <f t="shared" si="2"/>
        <v>20.531188207699984</v>
      </c>
      <c r="G123" s="70">
        <v>589.98046666666664</v>
      </c>
    </row>
    <row r="124" spans="1:7" x14ac:dyDescent="0.2">
      <c r="A124" s="64">
        <v>43894</v>
      </c>
      <c r="B124" s="65" t="s">
        <v>227</v>
      </c>
      <c r="C124" s="75" t="s">
        <v>60</v>
      </c>
      <c r="D124" s="76" t="s">
        <v>61</v>
      </c>
      <c r="E124" s="68">
        <v>60970</v>
      </c>
      <c r="F124" s="77">
        <f t="shared" si="2"/>
        <v>103.34240444344655</v>
      </c>
      <c r="G124" s="70">
        <v>589.98046666666664</v>
      </c>
    </row>
    <row r="125" spans="1:7" x14ac:dyDescent="0.2">
      <c r="A125" s="64">
        <v>43894</v>
      </c>
      <c r="B125" s="65" t="s">
        <v>227</v>
      </c>
      <c r="C125" s="75" t="s">
        <v>60</v>
      </c>
      <c r="D125" s="76" t="s">
        <v>61</v>
      </c>
      <c r="E125" s="68">
        <v>13258</v>
      </c>
      <c r="F125" s="77">
        <f t="shared" si="2"/>
        <v>22.471930426623164</v>
      </c>
      <c r="G125" s="70">
        <v>589.98046666666664</v>
      </c>
    </row>
    <row r="126" spans="1:7" x14ac:dyDescent="0.2">
      <c r="A126" s="64">
        <v>43894</v>
      </c>
      <c r="B126" s="65" t="s">
        <v>227</v>
      </c>
      <c r="C126" s="75" t="s">
        <v>60</v>
      </c>
      <c r="D126" s="76" t="s">
        <v>61</v>
      </c>
      <c r="E126" s="68">
        <v>16153</v>
      </c>
      <c r="F126" s="77">
        <f t="shared" si="2"/>
        <v>27.378872543463871</v>
      </c>
      <c r="G126" s="70">
        <v>589.98046666666664</v>
      </c>
    </row>
    <row r="127" spans="1:7" x14ac:dyDescent="0.2">
      <c r="A127" s="64">
        <v>43894</v>
      </c>
      <c r="B127" s="65" t="s">
        <v>228</v>
      </c>
      <c r="C127" s="75" t="s">
        <v>60</v>
      </c>
      <c r="D127" s="76" t="s">
        <v>61</v>
      </c>
      <c r="E127" s="68">
        <v>-203000</v>
      </c>
      <c r="F127" s="77">
        <f t="shared" si="2"/>
        <v>-344.07918815843283</v>
      </c>
      <c r="G127" s="70">
        <v>589.98046666666664</v>
      </c>
    </row>
    <row r="128" spans="1:7" x14ac:dyDescent="0.2">
      <c r="A128" s="64">
        <v>43894</v>
      </c>
      <c r="B128" s="65" t="s">
        <v>156</v>
      </c>
      <c r="C128" s="72" t="s">
        <v>72</v>
      </c>
      <c r="D128" s="67" t="s">
        <v>59</v>
      </c>
      <c r="E128" s="68">
        <v>25000</v>
      </c>
      <c r="F128" s="69">
        <f t="shared" si="2"/>
        <v>42.374284255964632</v>
      </c>
      <c r="G128" s="70">
        <v>589.98046666666664</v>
      </c>
    </row>
    <row r="129" spans="1:7" x14ac:dyDescent="0.2">
      <c r="A129" s="78">
        <v>43894</v>
      </c>
      <c r="B129" s="73" t="s">
        <v>229</v>
      </c>
      <c r="C129" s="79" t="s">
        <v>136</v>
      </c>
      <c r="D129" s="67" t="s">
        <v>59</v>
      </c>
      <c r="E129" s="68">
        <v>60000</v>
      </c>
      <c r="F129" s="77">
        <f t="shared" si="2"/>
        <v>101.69828221431513</v>
      </c>
      <c r="G129" s="70">
        <v>589.98046666666664</v>
      </c>
    </row>
    <row r="130" spans="1:7" x14ac:dyDescent="0.2">
      <c r="A130" s="78">
        <v>43894</v>
      </c>
      <c r="B130" s="73" t="s">
        <v>230</v>
      </c>
      <c r="C130" s="79" t="s">
        <v>136</v>
      </c>
      <c r="D130" s="67" t="s">
        <v>59</v>
      </c>
      <c r="E130" s="68">
        <v>20000</v>
      </c>
      <c r="F130" s="77">
        <f t="shared" si="2"/>
        <v>33.899427404771707</v>
      </c>
      <c r="G130" s="80">
        <v>589.98046666666664</v>
      </c>
    </row>
    <row r="131" spans="1:7" x14ac:dyDescent="0.2">
      <c r="A131" s="78">
        <v>43894</v>
      </c>
      <c r="B131" s="73" t="s">
        <v>231</v>
      </c>
      <c r="C131" s="79" t="s">
        <v>142</v>
      </c>
      <c r="D131" s="76" t="s">
        <v>57</v>
      </c>
      <c r="E131" s="68">
        <v>2000</v>
      </c>
      <c r="F131" s="77">
        <f t="shared" si="2"/>
        <v>3.3899427404771707</v>
      </c>
      <c r="G131" s="80">
        <v>589.98046666666664</v>
      </c>
    </row>
    <row r="132" spans="1:7" x14ac:dyDescent="0.2">
      <c r="A132" s="78">
        <v>43894</v>
      </c>
      <c r="B132" s="73" t="s">
        <v>232</v>
      </c>
      <c r="C132" s="79" t="s">
        <v>165</v>
      </c>
      <c r="D132" s="76" t="s">
        <v>162</v>
      </c>
      <c r="E132" s="68">
        <v>40000</v>
      </c>
      <c r="F132" s="77">
        <f t="shared" si="2"/>
        <v>67.798854809543414</v>
      </c>
      <c r="G132" s="80">
        <v>589.98046666666664</v>
      </c>
    </row>
    <row r="133" spans="1:7" x14ac:dyDescent="0.2">
      <c r="A133" s="64">
        <v>43895</v>
      </c>
      <c r="B133" s="65" t="s">
        <v>233</v>
      </c>
      <c r="C133" s="72" t="s">
        <v>58</v>
      </c>
      <c r="D133" s="76" t="s">
        <v>162</v>
      </c>
      <c r="E133" s="68">
        <v>2500</v>
      </c>
      <c r="F133" s="69">
        <f t="shared" si="2"/>
        <v>4.2374284255964634</v>
      </c>
      <c r="G133" s="70">
        <v>589.98046666666664</v>
      </c>
    </row>
    <row r="134" spans="1:7" x14ac:dyDescent="0.2">
      <c r="A134" s="64">
        <v>43895</v>
      </c>
      <c r="B134" s="65" t="s">
        <v>234</v>
      </c>
      <c r="C134" s="72" t="s">
        <v>64</v>
      </c>
      <c r="D134" s="67" t="s">
        <v>57</v>
      </c>
      <c r="E134" s="68">
        <v>78000</v>
      </c>
      <c r="F134" s="69">
        <f t="shared" si="2"/>
        <v>132.20776687860965</v>
      </c>
      <c r="G134" s="70">
        <v>589.98046666666664</v>
      </c>
    </row>
    <row r="135" spans="1:7" x14ac:dyDescent="0.2">
      <c r="A135" s="64">
        <v>43895</v>
      </c>
      <c r="B135" s="73" t="s">
        <v>235</v>
      </c>
      <c r="C135" s="73" t="s">
        <v>58</v>
      </c>
      <c r="D135" s="67" t="s">
        <v>57</v>
      </c>
      <c r="E135" s="68">
        <v>80000</v>
      </c>
      <c r="F135" s="69">
        <f t="shared" si="2"/>
        <v>135.59770961908683</v>
      </c>
      <c r="G135" s="70">
        <v>589.98046666666664</v>
      </c>
    </row>
    <row r="136" spans="1:7" x14ac:dyDescent="0.2">
      <c r="A136" s="64">
        <v>43895</v>
      </c>
      <c r="B136" s="73" t="s">
        <v>236</v>
      </c>
      <c r="C136" s="73" t="s">
        <v>58</v>
      </c>
      <c r="D136" s="67" t="s">
        <v>162</v>
      </c>
      <c r="E136" s="68">
        <v>20000</v>
      </c>
      <c r="F136" s="69">
        <f t="shared" si="2"/>
        <v>33.899427404771707</v>
      </c>
      <c r="G136" s="70">
        <v>589.98046666666664</v>
      </c>
    </row>
    <row r="137" spans="1:7" x14ac:dyDescent="0.2">
      <c r="A137" s="64">
        <v>43896</v>
      </c>
      <c r="B137" s="73" t="s">
        <v>237</v>
      </c>
      <c r="C137" s="73" t="s">
        <v>70</v>
      </c>
      <c r="D137" s="67" t="s">
        <v>57</v>
      </c>
      <c r="E137" s="68">
        <v>70200</v>
      </c>
      <c r="F137" s="69">
        <f t="shared" si="2"/>
        <v>118.9869901907487</v>
      </c>
      <c r="G137" s="70">
        <v>589.98046666666664</v>
      </c>
    </row>
    <row r="138" spans="1:7" x14ac:dyDescent="0.2">
      <c r="A138" s="64">
        <v>43896</v>
      </c>
      <c r="B138" s="73" t="s">
        <v>137</v>
      </c>
      <c r="C138" s="73" t="s">
        <v>136</v>
      </c>
      <c r="D138" s="67" t="s">
        <v>162</v>
      </c>
      <c r="E138" s="68">
        <v>28000</v>
      </c>
      <c r="F138" s="69">
        <f t="shared" si="2"/>
        <v>47.45919836668039</v>
      </c>
      <c r="G138" s="70">
        <v>589.98046666666664</v>
      </c>
    </row>
    <row r="139" spans="1:7" x14ac:dyDescent="0.2">
      <c r="A139" s="64">
        <v>43896</v>
      </c>
      <c r="B139" s="73" t="s">
        <v>238</v>
      </c>
      <c r="C139" s="73" t="s">
        <v>58</v>
      </c>
      <c r="D139" s="67" t="s">
        <v>57</v>
      </c>
      <c r="E139" s="68">
        <v>10000</v>
      </c>
      <c r="F139" s="69">
        <f t="shared" si="2"/>
        <v>16.949713702385854</v>
      </c>
      <c r="G139" s="70">
        <v>589.98046666666664</v>
      </c>
    </row>
    <row r="140" spans="1:7" x14ac:dyDescent="0.2">
      <c r="A140" s="64">
        <v>43896</v>
      </c>
      <c r="B140" s="73" t="s">
        <v>139</v>
      </c>
      <c r="C140" s="73" t="s">
        <v>58</v>
      </c>
      <c r="D140" s="67" t="s">
        <v>162</v>
      </c>
      <c r="E140" s="68">
        <v>280000</v>
      </c>
      <c r="F140" s="69">
        <f t="shared" si="2"/>
        <v>474.59198366680391</v>
      </c>
      <c r="G140" s="70">
        <v>589.98046666666664</v>
      </c>
    </row>
    <row r="141" spans="1:7" x14ac:dyDescent="0.2">
      <c r="A141" s="64">
        <v>43896</v>
      </c>
      <c r="B141" s="65" t="s">
        <v>239</v>
      </c>
      <c r="C141" s="73" t="s">
        <v>58</v>
      </c>
      <c r="D141" s="67" t="s">
        <v>162</v>
      </c>
      <c r="E141" s="68">
        <v>3500</v>
      </c>
      <c r="F141" s="69">
        <f t="shared" si="2"/>
        <v>5.9323997958350487</v>
      </c>
      <c r="G141" s="70">
        <v>589.98046666666664</v>
      </c>
    </row>
    <row r="142" spans="1:7" x14ac:dyDescent="0.2">
      <c r="A142" s="64">
        <v>43896</v>
      </c>
      <c r="B142" s="65" t="s">
        <v>236</v>
      </c>
      <c r="C142" s="73" t="s">
        <v>58</v>
      </c>
      <c r="D142" s="67" t="s">
        <v>162</v>
      </c>
      <c r="E142" s="68">
        <v>27000</v>
      </c>
      <c r="F142" s="69">
        <f t="shared" si="2"/>
        <v>45.764226996441806</v>
      </c>
      <c r="G142" s="70">
        <v>589.98046666666664</v>
      </c>
    </row>
    <row r="143" spans="1:7" x14ac:dyDescent="0.2">
      <c r="A143" s="64">
        <v>43896</v>
      </c>
      <c r="B143" s="73" t="s">
        <v>240</v>
      </c>
      <c r="C143" s="73" t="s">
        <v>63</v>
      </c>
      <c r="D143" s="67" t="s">
        <v>162</v>
      </c>
      <c r="E143" s="68">
        <v>40000</v>
      </c>
      <c r="F143" s="69">
        <f t="shared" si="2"/>
        <v>67.798854809543414</v>
      </c>
      <c r="G143" s="70">
        <v>589.98046666666664</v>
      </c>
    </row>
    <row r="144" spans="1:7" x14ac:dyDescent="0.2">
      <c r="A144" s="64">
        <v>43896</v>
      </c>
      <c r="B144" s="73" t="s">
        <v>241</v>
      </c>
      <c r="C144" s="73" t="s">
        <v>58</v>
      </c>
      <c r="D144" s="67" t="s">
        <v>57</v>
      </c>
      <c r="E144" s="68">
        <v>20000</v>
      </c>
      <c r="F144" s="69">
        <f t="shared" si="2"/>
        <v>33.899427404771707</v>
      </c>
      <c r="G144" s="70">
        <v>589.98046666666664</v>
      </c>
    </row>
    <row r="145" spans="1:7" x14ac:dyDescent="0.2">
      <c r="A145" s="64">
        <v>43896</v>
      </c>
      <c r="B145" s="73" t="s">
        <v>242</v>
      </c>
      <c r="C145" s="73" t="s">
        <v>60</v>
      </c>
      <c r="D145" s="67" t="s">
        <v>162</v>
      </c>
      <c r="E145" s="68">
        <v>2150</v>
      </c>
      <c r="F145" s="69">
        <f t="shared" si="2"/>
        <v>3.6441884460129583</v>
      </c>
      <c r="G145" s="70">
        <v>589.98046666666664</v>
      </c>
    </row>
    <row r="146" spans="1:7" x14ac:dyDescent="0.2">
      <c r="A146" s="64">
        <v>43896</v>
      </c>
      <c r="B146" s="73" t="s">
        <v>243</v>
      </c>
      <c r="C146" s="73" t="s">
        <v>60</v>
      </c>
      <c r="D146" s="67" t="s">
        <v>162</v>
      </c>
      <c r="E146" s="68">
        <v>9950</v>
      </c>
      <c r="F146" s="69">
        <f t="shared" si="2"/>
        <v>16.864965133873923</v>
      </c>
      <c r="G146" s="70">
        <v>589.98046666666664</v>
      </c>
    </row>
    <row r="147" spans="1:7" x14ac:dyDescent="0.2">
      <c r="A147" s="64">
        <v>43896</v>
      </c>
      <c r="B147" s="73" t="s">
        <v>156</v>
      </c>
      <c r="C147" s="73" t="s">
        <v>72</v>
      </c>
      <c r="D147" s="67" t="s">
        <v>162</v>
      </c>
      <c r="E147" s="68">
        <v>30000</v>
      </c>
      <c r="F147" s="69">
        <f t="shared" si="2"/>
        <v>50.849141107157564</v>
      </c>
      <c r="G147" s="70">
        <v>589.98046666666664</v>
      </c>
    </row>
    <row r="148" spans="1:7" x14ac:dyDescent="0.2">
      <c r="A148" s="64">
        <v>43896</v>
      </c>
      <c r="B148" s="73" t="s">
        <v>244</v>
      </c>
      <c r="C148" s="73" t="s">
        <v>136</v>
      </c>
      <c r="D148" s="67" t="s">
        <v>162</v>
      </c>
      <c r="E148" s="68">
        <v>150000</v>
      </c>
      <c r="F148" s="69">
        <f t="shared" si="2"/>
        <v>254.24570553578781</v>
      </c>
      <c r="G148" s="70">
        <v>589.98046666666664</v>
      </c>
    </row>
    <row r="149" spans="1:7" x14ac:dyDescent="0.2">
      <c r="A149" s="64">
        <v>43897</v>
      </c>
      <c r="B149" s="73" t="s">
        <v>245</v>
      </c>
      <c r="C149" s="73" t="s">
        <v>136</v>
      </c>
      <c r="D149" s="67" t="s">
        <v>162</v>
      </c>
      <c r="E149" s="68">
        <v>34000</v>
      </c>
      <c r="F149" s="69">
        <f t="shared" si="2"/>
        <v>57.629026588111905</v>
      </c>
      <c r="G149" s="70">
        <v>589.98046666666664</v>
      </c>
    </row>
    <row r="150" spans="1:7" x14ac:dyDescent="0.2">
      <c r="A150" s="64">
        <v>43897</v>
      </c>
      <c r="B150" s="73" t="s">
        <v>246</v>
      </c>
      <c r="C150" s="73" t="s">
        <v>136</v>
      </c>
      <c r="D150" s="67" t="s">
        <v>162</v>
      </c>
      <c r="E150" s="68">
        <v>106000</v>
      </c>
      <c r="F150" s="69">
        <f t="shared" si="2"/>
        <v>179.66696524529004</v>
      </c>
      <c r="G150" s="70">
        <v>589.98046666666664</v>
      </c>
    </row>
    <row r="151" spans="1:7" x14ac:dyDescent="0.2">
      <c r="A151" s="64">
        <v>43897</v>
      </c>
      <c r="B151" s="73" t="s">
        <v>247</v>
      </c>
      <c r="C151" s="73" t="s">
        <v>60</v>
      </c>
      <c r="D151" s="67" t="s">
        <v>162</v>
      </c>
      <c r="E151" s="68">
        <v>24000</v>
      </c>
      <c r="F151" s="69">
        <f t="shared" si="2"/>
        <v>40.679312885726048</v>
      </c>
      <c r="G151" s="70">
        <v>589.98046666666664</v>
      </c>
    </row>
    <row r="152" spans="1:7" x14ac:dyDescent="0.2">
      <c r="A152" s="64">
        <v>43897</v>
      </c>
      <c r="B152" s="73" t="s">
        <v>248</v>
      </c>
      <c r="C152" s="73" t="s">
        <v>58</v>
      </c>
      <c r="D152" s="67" t="s">
        <v>162</v>
      </c>
      <c r="E152" s="68">
        <v>20000</v>
      </c>
      <c r="F152" s="69">
        <f t="shared" si="2"/>
        <v>33.899427404771707</v>
      </c>
      <c r="G152" s="70">
        <v>589.98046666666664</v>
      </c>
    </row>
    <row r="153" spans="1:7" x14ac:dyDescent="0.2">
      <c r="A153" s="64">
        <v>43897</v>
      </c>
      <c r="B153" s="73" t="s">
        <v>249</v>
      </c>
      <c r="C153" s="73" t="s">
        <v>58</v>
      </c>
      <c r="D153" s="67" t="s">
        <v>162</v>
      </c>
      <c r="E153" s="68">
        <v>3500</v>
      </c>
      <c r="F153" s="69">
        <f t="shared" si="2"/>
        <v>5.9323997958350487</v>
      </c>
      <c r="G153" s="70">
        <v>589.98046666666664</v>
      </c>
    </row>
    <row r="154" spans="1:7" x14ac:dyDescent="0.2">
      <c r="A154" s="64">
        <v>43897</v>
      </c>
      <c r="B154" s="73" t="s">
        <v>250</v>
      </c>
      <c r="C154" s="73" t="s">
        <v>161</v>
      </c>
      <c r="D154" s="67" t="s">
        <v>162</v>
      </c>
      <c r="E154" s="68">
        <v>78406</v>
      </c>
      <c r="F154" s="69">
        <f t="shared" si="2"/>
        <v>132.89592525492651</v>
      </c>
      <c r="G154" s="70">
        <v>589.98046666666664</v>
      </c>
    </row>
    <row r="155" spans="1:7" x14ac:dyDescent="0.2">
      <c r="A155" s="64">
        <v>43897</v>
      </c>
      <c r="B155" s="73" t="s">
        <v>250</v>
      </c>
      <c r="C155" s="73" t="s">
        <v>161</v>
      </c>
      <c r="D155" s="67" t="s">
        <v>162</v>
      </c>
      <c r="E155" s="68">
        <v>10000</v>
      </c>
      <c r="F155" s="69">
        <f t="shared" si="2"/>
        <v>16.949713702385854</v>
      </c>
      <c r="G155" s="70">
        <v>589.98046666666664</v>
      </c>
    </row>
    <row r="156" spans="1:7" x14ac:dyDescent="0.2">
      <c r="A156" s="64">
        <v>43897</v>
      </c>
      <c r="B156" s="73" t="s">
        <v>251</v>
      </c>
      <c r="C156" s="73" t="s">
        <v>58</v>
      </c>
      <c r="D156" s="67" t="s">
        <v>57</v>
      </c>
      <c r="E156" s="68">
        <v>20000</v>
      </c>
      <c r="F156" s="69">
        <f t="shared" si="2"/>
        <v>33.899427404771707</v>
      </c>
      <c r="G156" s="70">
        <v>589.98046666666664</v>
      </c>
    </row>
    <row r="157" spans="1:7" x14ac:dyDescent="0.2">
      <c r="A157" s="64">
        <v>43897</v>
      </c>
      <c r="B157" s="73" t="s">
        <v>252</v>
      </c>
      <c r="C157" s="73" t="s">
        <v>60</v>
      </c>
      <c r="D157" s="67" t="s">
        <v>162</v>
      </c>
      <c r="E157" s="68">
        <v>12700</v>
      </c>
      <c r="F157" s="69">
        <f t="shared" si="2"/>
        <v>21.526136402030033</v>
      </c>
      <c r="G157" s="70">
        <v>589.98046666666664</v>
      </c>
    </row>
    <row r="158" spans="1:7" x14ac:dyDescent="0.2">
      <c r="A158" s="64">
        <v>43897</v>
      </c>
      <c r="B158" s="65" t="s">
        <v>253</v>
      </c>
      <c r="C158" s="73" t="s">
        <v>58</v>
      </c>
      <c r="D158" s="67" t="s">
        <v>162</v>
      </c>
      <c r="E158" s="68">
        <v>30000</v>
      </c>
      <c r="F158" s="69">
        <f t="shared" si="2"/>
        <v>50.849141107157564</v>
      </c>
      <c r="G158" s="70">
        <v>589.98046666666664</v>
      </c>
    </row>
    <row r="159" spans="1:7" x14ac:dyDescent="0.2">
      <c r="A159" s="64">
        <v>43897</v>
      </c>
      <c r="B159" s="65" t="s">
        <v>254</v>
      </c>
      <c r="C159" s="73" t="s">
        <v>58</v>
      </c>
      <c r="D159" s="67" t="s">
        <v>57</v>
      </c>
      <c r="E159" s="68">
        <v>10000</v>
      </c>
      <c r="F159" s="69">
        <f t="shared" si="2"/>
        <v>16.949713702385854</v>
      </c>
      <c r="G159" s="70">
        <v>589.98046666666664</v>
      </c>
    </row>
    <row r="160" spans="1:7" x14ac:dyDescent="0.2">
      <c r="A160" s="64">
        <v>43897</v>
      </c>
      <c r="B160" s="65" t="s">
        <v>255</v>
      </c>
      <c r="C160" s="73" t="s">
        <v>58</v>
      </c>
      <c r="D160" s="67" t="s">
        <v>162</v>
      </c>
      <c r="E160" s="68">
        <v>29000</v>
      </c>
      <c r="F160" s="69">
        <f t="shared" si="2"/>
        <v>49.154169736918973</v>
      </c>
      <c r="G160" s="70">
        <v>589.98046666666664</v>
      </c>
    </row>
    <row r="161" spans="1:7" x14ac:dyDescent="0.2">
      <c r="A161" s="64">
        <v>43897</v>
      </c>
      <c r="B161" s="65" t="s">
        <v>256</v>
      </c>
      <c r="C161" s="73" t="s">
        <v>58</v>
      </c>
      <c r="D161" s="67" t="s">
        <v>162</v>
      </c>
      <c r="E161" s="68">
        <v>29000</v>
      </c>
      <c r="F161" s="69">
        <f t="shared" si="2"/>
        <v>49.154169736918973</v>
      </c>
      <c r="G161" s="70">
        <v>589.98046666666664</v>
      </c>
    </row>
    <row r="162" spans="1:7" x14ac:dyDescent="0.2">
      <c r="A162" s="64">
        <v>43897</v>
      </c>
      <c r="B162" s="65" t="s">
        <v>257</v>
      </c>
      <c r="C162" s="73" t="s">
        <v>58</v>
      </c>
      <c r="D162" s="67" t="s">
        <v>162</v>
      </c>
      <c r="E162" s="68">
        <v>23000</v>
      </c>
      <c r="F162" s="69">
        <f t="shared" si="2"/>
        <v>38.984341515487465</v>
      </c>
      <c r="G162" s="70">
        <v>589.98046666666664</v>
      </c>
    </row>
    <row r="163" spans="1:7" x14ac:dyDescent="0.2">
      <c r="A163" s="64">
        <v>43897</v>
      </c>
      <c r="B163" s="65" t="s">
        <v>258</v>
      </c>
      <c r="C163" s="73" t="s">
        <v>58</v>
      </c>
      <c r="D163" s="67" t="s">
        <v>162</v>
      </c>
      <c r="E163" s="68">
        <v>8000</v>
      </c>
      <c r="F163" s="69">
        <f t="shared" si="2"/>
        <v>13.559770961908683</v>
      </c>
      <c r="G163" s="70">
        <v>589.98046666666664</v>
      </c>
    </row>
    <row r="164" spans="1:7" x14ac:dyDescent="0.2">
      <c r="A164" s="64">
        <v>43897</v>
      </c>
      <c r="B164" s="65" t="s">
        <v>259</v>
      </c>
      <c r="C164" s="73" t="s">
        <v>161</v>
      </c>
      <c r="D164" s="67" t="s">
        <v>162</v>
      </c>
      <c r="E164" s="68">
        <v>5100</v>
      </c>
      <c r="F164" s="69">
        <f t="shared" si="2"/>
        <v>8.6443539882167855</v>
      </c>
      <c r="G164" s="70">
        <v>589.98046666666664</v>
      </c>
    </row>
    <row r="165" spans="1:7" x14ac:dyDescent="0.2">
      <c r="A165" s="64">
        <v>43897</v>
      </c>
      <c r="B165" s="65" t="s">
        <v>260</v>
      </c>
      <c r="C165" s="73" t="s">
        <v>136</v>
      </c>
      <c r="D165" s="67" t="s">
        <v>162</v>
      </c>
      <c r="E165" s="68">
        <v>22000</v>
      </c>
      <c r="F165" s="69">
        <f t="shared" si="2"/>
        <v>37.289370145248881</v>
      </c>
      <c r="G165" s="70">
        <v>589.98046666666664</v>
      </c>
    </row>
    <row r="166" spans="1:7" x14ac:dyDescent="0.2">
      <c r="A166" s="64">
        <v>43897</v>
      </c>
      <c r="B166" s="65" t="s">
        <v>261</v>
      </c>
      <c r="C166" s="73" t="s">
        <v>60</v>
      </c>
      <c r="D166" s="67" t="s">
        <v>162</v>
      </c>
      <c r="E166" s="68">
        <v>20000</v>
      </c>
      <c r="F166" s="69">
        <f t="shared" si="2"/>
        <v>33.899427404771707</v>
      </c>
      <c r="G166" s="70">
        <v>589.98046666666664</v>
      </c>
    </row>
    <row r="167" spans="1:7" x14ac:dyDescent="0.2">
      <c r="A167" s="64">
        <v>43898</v>
      </c>
      <c r="B167" s="65" t="s">
        <v>250</v>
      </c>
      <c r="C167" s="72" t="s">
        <v>161</v>
      </c>
      <c r="D167" s="67" t="s">
        <v>162</v>
      </c>
      <c r="E167" s="68">
        <v>2450</v>
      </c>
      <c r="F167" s="69">
        <f t="shared" si="2"/>
        <v>4.152679857084534</v>
      </c>
      <c r="G167" s="70">
        <v>589.98046666666664</v>
      </c>
    </row>
    <row r="168" spans="1:7" x14ac:dyDescent="0.2">
      <c r="A168" s="64">
        <v>43898</v>
      </c>
      <c r="B168" s="65" t="s">
        <v>250</v>
      </c>
      <c r="C168" s="72" t="s">
        <v>161</v>
      </c>
      <c r="D168" s="67" t="s">
        <v>162</v>
      </c>
      <c r="E168" s="68">
        <v>15756</v>
      </c>
      <c r="F168" s="69">
        <f t="shared" si="2"/>
        <v>26.70596890947915</v>
      </c>
      <c r="G168" s="70">
        <v>589.98046666666664</v>
      </c>
    </row>
    <row r="169" spans="1:7" x14ac:dyDescent="0.2">
      <c r="A169" s="64">
        <v>43898</v>
      </c>
      <c r="B169" s="65" t="s">
        <v>250</v>
      </c>
      <c r="C169" s="72" t="s">
        <v>161</v>
      </c>
      <c r="D169" s="67" t="s">
        <v>162</v>
      </c>
      <c r="E169" s="68">
        <v>1200</v>
      </c>
      <c r="F169" s="69">
        <f t="shared" si="2"/>
        <v>2.0339656442863023</v>
      </c>
      <c r="G169" s="70">
        <v>589.98046666666664</v>
      </c>
    </row>
    <row r="170" spans="1:7" x14ac:dyDescent="0.2">
      <c r="A170" s="64">
        <v>43898</v>
      </c>
      <c r="B170" s="65" t="s">
        <v>250</v>
      </c>
      <c r="C170" s="72" t="s">
        <v>161</v>
      </c>
      <c r="D170" s="67" t="s">
        <v>162</v>
      </c>
      <c r="E170" s="68">
        <v>6800</v>
      </c>
      <c r="F170" s="69">
        <f t="shared" si="2"/>
        <v>11.52580531762238</v>
      </c>
      <c r="G170" s="70">
        <v>589.98046666666664</v>
      </c>
    </row>
    <row r="171" spans="1:7" x14ac:dyDescent="0.2">
      <c r="A171" s="64">
        <v>43898</v>
      </c>
      <c r="B171" s="65" t="s">
        <v>262</v>
      </c>
      <c r="C171" s="66" t="s">
        <v>165</v>
      </c>
      <c r="D171" s="67" t="s">
        <v>162</v>
      </c>
      <c r="E171" s="68">
        <v>105000</v>
      </c>
      <c r="F171" s="69">
        <f t="shared" si="2"/>
        <v>177.97199387505145</v>
      </c>
      <c r="G171" s="70">
        <v>589.98046666666664</v>
      </c>
    </row>
    <row r="172" spans="1:7" x14ac:dyDescent="0.2">
      <c r="A172" s="64">
        <v>43898</v>
      </c>
      <c r="B172" s="65" t="s">
        <v>263</v>
      </c>
      <c r="C172" s="66" t="s">
        <v>165</v>
      </c>
      <c r="D172" s="67" t="s">
        <v>162</v>
      </c>
      <c r="E172" s="68">
        <v>50000</v>
      </c>
      <c r="F172" s="69">
        <f t="shared" si="2"/>
        <v>84.748568511929264</v>
      </c>
      <c r="G172" s="70">
        <v>589.98046666666664</v>
      </c>
    </row>
    <row r="173" spans="1:7" x14ac:dyDescent="0.2">
      <c r="A173" s="64">
        <v>43898</v>
      </c>
      <c r="B173" s="65" t="s">
        <v>264</v>
      </c>
      <c r="C173" s="66" t="s">
        <v>165</v>
      </c>
      <c r="D173" s="67" t="s">
        <v>162</v>
      </c>
      <c r="E173" s="68">
        <v>180000</v>
      </c>
      <c r="F173" s="69">
        <f t="shared" si="2"/>
        <v>305.09484664294536</v>
      </c>
      <c r="G173" s="70">
        <v>589.98046666666664</v>
      </c>
    </row>
    <row r="174" spans="1:7" x14ac:dyDescent="0.2">
      <c r="A174" s="64">
        <v>43899</v>
      </c>
      <c r="B174" s="65" t="s">
        <v>257</v>
      </c>
      <c r="C174" s="73" t="s">
        <v>58</v>
      </c>
      <c r="D174" s="67" t="s">
        <v>162</v>
      </c>
      <c r="E174" s="68">
        <v>10000</v>
      </c>
      <c r="F174" s="69">
        <f t="shared" si="2"/>
        <v>16.949713702385854</v>
      </c>
      <c r="G174" s="70">
        <v>589.98046666666664</v>
      </c>
    </row>
    <row r="175" spans="1:7" x14ac:dyDescent="0.2">
      <c r="A175" s="64">
        <v>43899</v>
      </c>
      <c r="B175" s="65" t="s">
        <v>265</v>
      </c>
      <c r="C175" s="73" t="s">
        <v>58</v>
      </c>
      <c r="D175" s="67" t="s">
        <v>162</v>
      </c>
      <c r="E175" s="68">
        <v>80000</v>
      </c>
      <c r="F175" s="69">
        <f t="shared" si="2"/>
        <v>135.59770961908683</v>
      </c>
      <c r="G175" s="70">
        <v>589.98046666666664</v>
      </c>
    </row>
    <row r="176" spans="1:7" x14ac:dyDescent="0.2">
      <c r="A176" s="64">
        <v>43899</v>
      </c>
      <c r="B176" s="65" t="s">
        <v>257</v>
      </c>
      <c r="C176" s="73" t="s">
        <v>58</v>
      </c>
      <c r="D176" s="67" t="s">
        <v>162</v>
      </c>
      <c r="E176" s="68">
        <v>7867</v>
      </c>
      <c r="F176" s="69">
        <f t="shared" si="2"/>
        <v>13.334339769666951</v>
      </c>
      <c r="G176" s="70">
        <v>589.98046666666664</v>
      </c>
    </row>
    <row r="177" spans="1:7" x14ac:dyDescent="0.2">
      <c r="A177" s="64">
        <v>43899</v>
      </c>
      <c r="B177" s="65" t="s">
        <v>257</v>
      </c>
      <c r="C177" s="73" t="s">
        <v>58</v>
      </c>
      <c r="D177" s="67" t="s">
        <v>162</v>
      </c>
      <c r="E177" s="68">
        <v>22329</v>
      </c>
      <c r="F177" s="69">
        <f t="shared" si="2"/>
        <v>37.847015726057371</v>
      </c>
      <c r="G177" s="70">
        <v>589.98046666666664</v>
      </c>
    </row>
    <row r="178" spans="1:7" x14ac:dyDescent="0.2">
      <c r="A178" s="64">
        <v>43899</v>
      </c>
      <c r="B178" s="65" t="s">
        <v>266</v>
      </c>
      <c r="C178" s="73" t="s">
        <v>58</v>
      </c>
      <c r="D178" s="67" t="s">
        <v>162</v>
      </c>
      <c r="E178" s="68">
        <v>3500</v>
      </c>
      <c r="F178" s="69">
        <f t="shared" si="2"/>
        <v>5.9323997958350487</v>
      </c>
      <c r="G178" s="70">
        <v>589.98046666666664</v>
      </c>
    </row>
    <row r="179" spans="1:7" x14ac:dyDescent="0.2">
      <c r="A179" s="64">
        <v>43899</v>
      </c>
      <c r="B179" s="65" t="s">
        <v>259</v>
      </c>
      <c r="C179" s="66" t="s">
        <v>161</v>
      </c>
      <c r="D179" s="67" t="s">
        <v>162</v>
      </c>
      <c r="E179" s="68">
        <v>2300</v>
      </c>
      <c r="F179" s="69">
        <f t="shared" si="2"/>
        <v>3.8984341515487464</v>
      </c>
      <c r="G179" s="70">
        <v>589.98046666666664</v>
      </c>
    </row>
    <row r="180" spans="1:7" x14ac:dyDescent="0.2">
      <c r="A180" s="64">
        <v>43899</v>
      </c>
      <c r="B180" s="65" t="s">
        <v>267</v>
      </c>
      <c r="C180" s="66" t="s">
        <v>136</v>
      </c>
      <c r="D180" s="67" t="s">
        <v>162</v>
      </c>
      <c r="E180" s="68">
        <v>576000</v>
      </c>
      <c r="F180" s="69">
        <f t="shared" ref="F180:F242" si="3">E180/G180</f>
        <v>976.30350925742516</v>
      </c>
      <c r="G180" s="70">
        <v>589.98046666666664</v>
      </c>
    </row>
    <row r="181" spans="1:7" x14ac:dyDescent="0.2">
      <c r="A181" s="64">
        <v>43899</v>
      </c>
      <c r="B181" s="65" t="s">
        <v>259</v>
      </c>
      <c r="C181" s="66" t="s">
        <v>179</v>
      </c>
      <c r="D181" s="67" t="s">
        <v>162</v>
      </c>
      <c r="E181" s="68">
        <v>4100</v>
      </c>
      <c r="F181" s="69">
        <f t="shared" si="3"/>
        <v>6.9493826179782001</v>
      </c>
      <c r="G181" s="70">
        <v>589.98046666666664</v>
      </c>
    </row>
    <row r="182" spans="1:7" x14ac:dyDescent="0.2">
      <c r="A182" s="64">
        <v>43899</v>
      </c>
      <c r="B182" s="65" t="s">
        <v>268</v>
      </c>
      <c r="C182" s="66" t="s">
        <v>64</v>
      </c>
      <c r="D182" s="67" t="s">
        <v>57</v>
      </c>
      <c r="E182" s="68">
        <v>3000</v>
      </c>
      <c r="F182" s="69">
        <f t="shared" si="3"/>
        <v>5.0849141107157561</v>
      </c>
      <c r="G182" s="70">
        <v>589.98046666666664</v>
      </c>
    </row>
    <row r="183" spans="1:7" x14ac:dyDescent="0.2">
      <c r="A183" s="64">
        <v>43899</v>
      </c>
      <c r="B183" s="65" t="s">
        <v>269</v>
      </c>
      <c r="C183" s="72" t="s">
        <v>161</v>
      </c>
      <c r="D183" s="67" t="s">
        <v>162</v>
      </c>
      <c r="E183" s="68">
        <v>1000</v>
      </c>
      <c r="F183" s="69">
        <f t="shared" si="3"/>
        <v>1.6949713702385854</v>
      </c>
      <c r="G183" s="70">
        <v>589.98046666666664</v>
      </c>
    </row>
    <row r="184" spans="1:7" x14ac:dyDescent="0.2">
      <c r="A184" s="64">
        <v>43900</v>
      </c>
      <c r="B184" s="65" t="s">
        <v>269</v>
      </c>
      <c r="C184" s="72" t="s">
        <v>161</v>
      </c>
      <c r="D184" s="67" t="s">
        <v>162</v>
      </c>
      <c r="E184" s="68">
        <v>10000</v>
      </c>
      <c r="F184" s="69">
        <f t="shared" si="3"/>
        <v>16.949713702385854</v>
      </c>
      <c r="G184" s="70">
        <v>589.98046666666664</v>
      </c>
    </row>
    <row r="185" spans="1:7" x14ac:dyDescent="0.2">
      <c r="A185" s="64">
        <v>43900</v>
      </c>
      <c r="B185" s="65" t="s">
        <v>269</v>
      </c>
      <c r="C185" s="72" t="s">
        <v>161</v>
      </c>
      <c r="D185" s="67" t="s">
        <v>162</v>
      </c>
      <c r="E185" s="68">
        <v>54000</v>
      </c>
      <c r="F185" s="69">
        <f t="shared" si="3"/>
        <v>91.528453992883613</v>
      </c>
      <c r="G185" s="70">
        <v>589.98046666666664</v>
      </c>
    </row>
    <row r="186" spans="1:7" x14ac:dyDescent="0.2">
      <c r="A186" s="64">
        <v>43900</v>
      </c>
      <c r="B186" s="65" t="s">
        <v>269</v>
      </c>
      <c r="C186" s="72" t="s">
        <v>161</v>
      </c>
      <c r="D186" s="67" t="s">
        <v>162</v>
      </c>
      <c r="E186" s="74">
        <v>2000</v>
      </c>
      <c r="F186" s="69">
        <f t="shared" si="3"/>
        <v>3.3899427404771707</v>
      </c>
      <c r="G186" s="70">
        <v>589.98046666666664</v>
      </c>
    </row>
    <row r="187" spans="1:7" x14ac:dyDescent="0.2">
      <c r="A187" s="64">
        <v>43901</v>
      </c>
      <c r="B187" s="65" t="s">
        <v>269</v>
      </c>
      <c r="C187" s="72" t="s">
        <v>161</v>
      </c>
      <c r="D187" s="67" t="s">
        <v>162</v>
      </c>
      <c r="E187" s="74">
        <v>2250</v>
      </c>
      <c r="F187" s="69">
        <f t="shared" si="3"/>
        <v>3.813685583036817</v>
      </c>
      <c r="G187" s="70">
        <v>589.98046666666664</v>
      </c>
    </row>
    <row r="188" spans="1:7" x14ac:dyDescent="0.2">
      <c r="A188" s="64">
        <v>43901</v>
      </c>
      <c r="B188" s="65" t="s">
        <v>270</v>
      </c>
      <c r="C188" s="72" t="s">
        <v>136</v>
      </c>
      <c r="D188" s="67" t="s">
        <v>162</v>
      </c>
      <c r="E188" s="74">
        <v>58000</v>
      </c>
      <c r="F188" s="69">
        <f t="shared" si="3"/>
        <v>98.308339473837947</v>
      </c>
      <c r="G188" s="70">
        <v>589.98046666666664</v>
      </c>
    </row>
    <row r="189" spans="1:7" x14ac:dyDescent="0.2">
      <c r="A189" s="64">
        <v>43901</v>
      </c>
      <c r="B189" s="65" t="s">
        <v>161</v>
      </c>
      <c r="C189" s="72" t="s">
        <v>161</v>
      </c>
      <c r="D189" s="67" t="s">
        <v>162</v>
      </c>
      <c r="E189" s="74">
        <v>5100</v>
      </c>
      <c r="F189" s="69">
        <f t="shared" si="3"/>
        <v>8.6443539882167855</v>
      </c>
      <c r="G189" s="70">
        <v>589.98046666666664</v>
      </c>
    </row>
    <row r="190" spans="1:7" x14ac:dyDescent="0.2">
      <c r="A190" s="64">
        <v>43901</v>
      </c>
      <c r="B190" s="65" t="s">
        <v>161</v>
      </c>
      <c r="C190" s="72" t="s">
        <v>161</v>
      </c>
      <c r="D190" s="67" t="s">
        <v>162</v>
      </c>
      <c r="E190" s="74">
        <v>2000</v>
      </c>
      <c r="F190" s="69">
        <f t="shared" si="3"/>
        <v>3.3899427404771707</v>
      </c>
      <c r="G190" s="70">
        <v>589.98046666666664</v>
      </c>
    </row>
    <row r="191" spans="1:7" x14ac:dyDescent="0.2">
      <c r="A191" s="64">
        <v>43901</v>
      </c>
      <c r="B191" s="65" t="s">
        <v>271</v>
      </c>
      <c r="C191" s="72" t="s">
        <v>63</v>
      </c>
      <c r="D191" s="67" t="s">
        <v>162</v>
      </c>
      <c r="E191" s="74">
        <v>33000</v>
      </c>
      <c r="F191" s="69">
        <f t="shared" si="3"/>
        <v>55.934055217873315</v>
      </c>
      <c r="G191" s="70">
        <v>589.98046666666664</v>
      </c>
    </row>
    <row r="192" spans="1:7" x14ac:dyDescent="0.2">
      <c r="A192" s="64">
        <v>43901</v>
      </c>
      <c r="B192" s="65" t="s">
        <v>272</v>
      </c>
      <c r="C192" s="72" t="s">
        <v>165</v>
      </c>
      <c r="D192" s="67" t="s">
        <v>162</v>
      </c>
      <c r="E192" s="74">
        <v>180000</v>
      </c>
      <c r="F192" s="69">
        <f t="shared" si="3"/>
        <v>305.09484664294536</v>
      </c>
      <c r="G192" s="70">
        <v>589.98046666666664</v>
      </c>
    </row>
    <row r="193" spans="1:7" x14ac:dyDescent="0.2">
      <c r="A193" s="64">
        <v>43902</v>
      </c>
      <c r="B193" s="65" t="s">
        <v>272</v>
      </c>
      <c r="C193" s="72" t="s">
        <v>165</v>
      </c>
      <c r="D193" s="67" t="s">
        <v>162</v>
      </c>
      <c r="E193" s="74">
        <v>170000</v>
      </c>
      <c r="F193" s="69">
        <f t="shared" si="3"/>
        <v>288.14513294055951</v>
      </c>
      <c r="G193" s="70">
        <v>589.98046666666664</v>
      </c>
    </row>
    <row r="194" spans="1:7" x14ac:dyDescent="0.2">
      <c r="A194" s="64">
        <v>43902</v>
      </c>
      <c r="B194" s="65" t="s">
        <v>273</v>
      </c>
      <c r="C194" s="72" t="s">
        <v>165</v>
      </c>
      <c r="D194" s="67" t="s">
        <v>166</v>
      </c>
      <c r="E194" s="74">
        <v>183000</v>
      </c>
      <c r="F194" s="69">
        <f t="shared" si="3"/>
        <v>310.17976075366113</v>
      </c>
      <c r="G194" s="70">
        <v>589.98046666666664</v>
      </c>
    </row>
    <row r="195" spans="1:7" x14ac:dyDescent="0.2">
      <c r="A195" s="64">
        <v>43902</v>
      </c>
      <c r="B195" s="65" t="s">
        <v>274</v>
      </c>
      <c r="C195" s="72" t="s">
        <v>150</v>
      </c>
      <c r="D195" s="67" t="s">
        <v>57</v>
      </c>
      <c r="E195" s="74">
        <v>12300</v>
      </c>
      <c r="F195" s="69">
        <f t="shared" si="3"/>
        <v>20.848147853934599</v>
      </c>
      <c r="G195" s="70">
        <v>589.98046666666664</v>
      </c>
    </row>
    <row r="196" spans="1:7" x14ac:dyDescent="0.2">
      <c r="A196" s="64">
        <v>43902</v>
      </c>
      <c r="B196" s="65" t="s">
        <v>275</v>
      </c>
      <c r="C196" s="72" t="s">
        <v>65</v>
      </c>
      <c r="D196" s="67" t="s">
        <v>57</v>
      </c>
      <c r="E196" s="74">
        <v>30400</v>
      </c>
      <c r="F196" s="69">
        <f t="shared" si="3"/>
        <v>51.527129655252992</v>
      </c>
      <c r="G196" s="70">
        <v>589.98046666666664</v>
      </c>
    </row>
    <row r="197" spans="1:7" x14ac:dyDescent="0.2">
      <c r="A197" s="64">
        <v>43902</v>
      </c>
      <c r="B197" s="65" t="s">
        <v>276</v>
      </c>
      <c r="C197" s="72" t="s">
        <v>64</v>
      </c>
      <c r="D197" s="67" t="s">
        <v>57</v>
      </c>
      <c r="E197" s="74">
        <v>31000</v>
      </c>
      <c r="F197" s="69">
        <f t="shared" si="3"/>
        <v>52.544112477396148</v>
      </c>
      <c r="G197" s="70">
        <v>589.98046666666664</v>
      </c>
    </row>
    <row r="198" spans="1:7" x14ac:dyDescent="0.2">
      <c r="A198" s="64">
        <v>43903</v>
      </c>
      <c r="B198" s="65" t="s">
        <v>277</v>
      </c>
      <c r="C198" s="72" t="s">
        <v>64</v>
      </c>
      <c r="D198" s="67" t="s">
        <v>57</v>
      </c>
      <c r="E198" s="74">
        <v>6160</v>
      </c>
      <c r="F198" s="69">
        <f t="shared" si="3"/>
        <v>10.441023640669686</v>
      </c>
      <c r="G198" s="70">
        <v>589.98046666666664</v>
      </c>
    </row>
    <row r="199" spans="1:7" x14ac:dyDescent="0.2">
      <c r="A199" s="64">
        <v>43903</v>
      </c>
      <c r="B199" s="65" t="s">
        <v>231</v>
      </c>
      <c r="C199" s="72" t="s">
        <v>142</v>
      </c>
      <c r="D199" s="67" t="s">
        <v>57</v>
      </c>
      <c r="E199" s="74">
        <v>1800</v>
      </c>
      <c r="F199" s="69">
        <f t="shared" si="3"/>
        <v>3.0509484664294537</v>
      </c>
      <c r="G199" s="70">
        <v>589.98046666666664</v>
      </c>
    </row>
    <row r="200" spans="1:7" x14ac:dyDescent="0.2">
      <c r="A200" s="64">
        <v>43903</v>
      </c>
      <c r="B200" s="65" t="s">
        <v>278</v>
      </c>
      <c r="C200" s="72" t="s">
        <v>136</v>
      </c>
      <c r="D200" s="67" t="s">
        <v>59</v>
      </c>
      <c r="E200" s="74">
        <v>16000</v>
      </c>
      <c r="F200" s="69">
        <f t="shared" si="3"/>
        <v>27.119541923817366</v>
      </c>
      <c r="G200" s="70">
        <v>589.98046666666664</v>
      </c>
    </row>
    <row r="201" spans="1:7" x14ac:dyDescent="0.2">
      <c r="A201" s="64">
        <v>43903</v>
      </c>
      <c r="B201" s="65" t="s">
        <v>279</v>
      </c>
      <c r="C201" s="72" t="s">
        <v>64</v>
      </c>
      <c r="D201" s="67" t="s">
        <v>57</v>
      </c>
      <c r="E201" s="74">
        <v>3750</v>
      </c>
      <c r="F201" s="69">
        <f t="shared" si="3"/>
        <v>6.3561426383946955</v>
      </c>
      <c r="G201" s="70">
        <v>589.98046666666664</v>
      </c>
    </row>
    <row r="202" spans="1:7" x14ac:dyDescent="0.2">
      <c r="A202" s="64">
        <v>43904</v>
      </c>
      <c r="B202" s="65" t="s">
        <v>231</v>
      </c>
      <c r="C202" s="72" t="s">
        <v>142</v>
      </c>
      <c r="D202" s="67" t="s">
        <v>57</v>
      </c>
      <c r="E202" s="74">
        <v>2700</v>
      </c>
      <c r="F202" s="69">
        <f t="shared" si="3"/>
        <v>4.5764226996441808</v>
      </c>
      <c r="G202" s="70">
        <v>589.98046666666664</v>
      </c>
    </row>
    <row r="203" spans="1:7" x14ac:dyDescent="0.2">
      <c r="A203" s="64">
        <v>43906</v>
      </c>
      <c r="B203" s="65" t="s">
        <v>280</v>
      </c>
      <c r="C203" s="72" t="s">
        <v>63</v>
      </c>
      <c r="D203" s="67" t="s">
        <v>59</v>
      </c>
      <c r="E203" s="74">
        <v>5000</v>
      </c>
      <c r="F203" s="69">
        <f t="shared" si="3"/>
        <v>8.4748568511929268</v>
      </c>
      <c r="G203" s="70">
        <v>589.98046666666664</v>
      </c>
    </row>
    <row r="204" spans="1:7" x14ac:dyDescent="0.2">
      <c r="A204" s="64">
        <v>43906</v>
      </c>
      <c r="B204" s="65" t="s">
        <v>281</v>
      </c>
      <c r="C204" s="72" t="s">
        <v>63</v>
      </c>
      <c r="D204" s="67" t="s">
        <v>57</v>
      </c>
      <c r="E204" s="74">
        <v>33000</v>
      </c>
      <c r="F204" s="69">
        <f t="shared" si="3"/>
        <v>55.934055217873315</v>
      </c>
      <c r="G204" s="70">
        <v>589.98046666666664</v>
      </c>
    </row>
    <row r="205" spans="1:7" x14ac:dyDescent="0.2">
      <c r="A205" s="64">
        <v>43906</v>
      </c>
      <c r="B205" s="65" t="s">
        <v>282</v>
      </c>
      <c r="C205" s="72" t="s">
        <v>136</v>
      </c>
      <c r="D205" s="67" t="s">
        <v>61</v>
      </c>
      <c r="E205" s="74">
        <v>28000</v>
      </c>
      <c r="F205" s="69">
        <f t="shared" si="3"/>
        <v>47.45919836668039</v>
      </c>
      <c r="G205" s="70">
        <v>589.98046666666664</v>
      </c>
    </row>
    <row r="206" spans="1:7" x14ac:dyDescent="0.2">
      <c r="A206" s="64">
        <v>43906</v>
      </c>
      <c r="B206" s="65" t="s">
        <v>283</v>
      </c>
      <c r="C206" s="72" t="s">
        <v>136</v>
      </c>
      <c r="D206" s="67" t="s">
        <v>62</v>
      </c>
      <c r="E206" s="74">
        <v>24000</v>
      </c>
      <c r="F206" s="69">
        <f t="shared" si="3"/>
        <v>40.679312885726048</v>
      </c>
      <c r="G206" s="70">
        <v>589.98046666666664</v>
      </c>
    </row>
    <row r="207" spans="1:7" x14ac:dyDescent="0.2">
      <c r="A207" s="64">
        <v>43906</v>
      </c>
      <c r="B207" s="65" t="s">
        <v>283</v>
      </c>
      <c r="C207" s="72" t="s">
        <v>136</v>
      </c>
      <c r="D207" s="67" t="s">
        <v>62</v>
      </c>
      <c r="E207" s="74">
        <v>24000</v>
      </c>
      <c r="F207" s="69">
        <f t="shared" si="3"/>
        <v>40.679312885726048</v>
      </c>
      <c r="G207" s="70">
        <v>589.98046666666664</v>
      </c>
    </row>
    <row r="208" spans="1:7" x14ac:dyDescent="0.2">
      <c r="A208" s="64">
        <v>43906</v>
      </c>
      <c r="B208" s="65" t="s">
        <v>284</v>
      </c>
      <c r="C208" s="72" t="s">
        <v>136</v>
      </c>
      <c r="D208" s="67" t="s">
        <v>59</v>
      </c>
      <c r="E208" s="74">
        <v>8000</v>
      </c>
      <c r="F208" s="69">
        <f t="shared" si="3"/>
        <v>13.559770961908683</v>
      </c>
      <c r="G208" s="70">
        <v>589.98046666666664</v>
      </c>
    </row>
    <row r="209" spans="1:7" x14ac:dyDescent="0.2">
      <c r="A209" s="64">
        <v>43906</v>
      </c>
      <c r="B209" s="65" t="s">
        <v>284</v>
      </c>
      <c r="C209" s="72" t="s">
        <v>136</v>
      </c>
      <c r="D209" s="67" t="s">
        <v>59</v>
      </c>
      <c r="E209" s="74">
        <v>10000</v>
      </c>
      <c r="F209" s="69">
        <f t="shared" si="3"/>
        <v>16.949713702385854</v>
      </c>
      <c r="G209" s="70">
        <v>589.98046666666664</v>
      </c>
    </row>
    <row r="210" spans="1:7" x14ac:dyDescent="0.2">
      <c r="A210" s="64">
        <v>43906</v>
      </c>
      <c r="B210" s="65" t="s">
        <v>231</v>
      </c>
      <c r="C210" s="72" t="s">
        <v>142</v>
      </c>
      <c r="D210" s="67" t="s">
        <v>57</v>
      </c>
      <c r="E210" s="74">
        <v>1800</v>
      </c>
      <c r="F210" s="69">
        <f t="shared" si="3"/>
        <v>3.0509484664294537</v>
      </c>
      <c r="G210" s="70">
        <v>589.98046666666664</v>
      </c>
    </row>
    <row r="211" spans="1:7" x14ac:dyDescent="0.2">
      <c r="A211" s="64">
        <v>43906</v>
      </c>
      <c r="B211" s="65" t="s">
        <v>156</v>
      </c>
      <c r="C211" s="72" t="s">
        <v>72</v>
      </c>
      <c r="D211" s="67" t="s">
        <v>59</v>
      </c>
      <c r="E211" s="74">
        <v>15000</v>
      </c>
      <c r="F211" s="69">
        <f t="shared" si="3"/>
        <v>25.424570553578782</v>
      </c>
      <c r="G211" s="70">
        <v>589.98046666666664</v>
      </c>
    </row>
    <row r="212" spans="1:7" x14ac:dyDescent="0.2">
      <c r="A212" s="64">
        <v>43906</v>
      </c>
      <c r="B212" s="65" t="s">
        <v>285</v>
      </c>
      <c r="C212" s="72" t="s">
        <v>136</v>
      </c>
      <c r="D212" s="67" t="s">
        <v>59</v>
      </c>
      <c r="E212" s="74">
        <v>12000</v>
      </c>
      <c r="F212" s="69">
        <f t="shared" si="3"/>
        <v>20.339656442863024</v>
      </c>
      <c r="G212" s="70">
        <v>589.98046666666664</v>
      </c>
    </row>
    <row r="213" spans="1:7" x14ac:dyDescent="0.2">
      <c r="A213" s="64">
        <v>43906</v>
      </c>
      <c r="B213" s="65" t="s">
        <v>286</v>
      </c>
      <c r="C213" s="72" t="s">
        <v>136</v>
      </c>
      <c r="D213" s="67" t="s">
        <v>59</v>
      </c>
      <c r="E213" s="74">
        <v>75000</v>
      </c>
      <c r="F213" s="69">
        <f t="shared" si="3"/>
        <v>127.1228527678939</v>
      </c>
      <c r="G213" s="70">
        <v>589.98046666666664</v>
      </c>
    </row>
    <row r="214" spans="1:7" x14ac:dyDescent="0.2">
      <c r="A214" s="64">
        <v>43906</v>
      </c>
      <c r="B214" s="65" t="s">
        <v>287</v>
      </c>
      <c r="C214" s="72" t="s">
        <v>64</v>
      </c>
      <c r="D214" s="67" t="s">
        <v>57</v>
      </c>
      <c r="E214" s="74">
        <v>42250</v>
      </c>
      <c r="F214" s="69">
        <f t="shared" si="3"/>
        <v>71.612540392580229</v>
      </c>
      <c r="G214" s="70">
        <v>589.98046666666664</v>
      </c>
    </row>
    <row r="215" spans="1:7" x14ac:dyDescent="0.2">
      <c r="A215" s="64">
        <v>43907</v>
      </c>
      <c r="B215" s="65" t="s">
        <v>288</v>
      </c>
      <c r="C215" s="72" t="s">
        <v>64</v>
      </c>
      <c r="D215" s="67" t="s">
        <v>57</v>
      </c>
      <c r="E215" s="74">
        <v>100000</v>
      </c>
      <c r="F215" s="69">
        <f t="shared" si="3"/>
        <v>169.49713702385853</v>
      </c>
      <c r="G215" s="70">
        <v>589.98046666666664</v>
      </c>
    </row>
    <row r="216" spans="1:7" x14ac:dyDescent="0.2">
      <c r="A216" s="64">
        <v>43907</v>
      </c>
      <c r="B216" s="65" t="s">
        <v>289</v>
      </c>
      <c r="C216" s="72" t="s">
        <v>60</v>
      </c>
      <c r="D216" s="67" t="s">
        <v>159</v>
      </c>
      <c r="E216" s="74">
        <v>188800</v>
      </c>
      <c r="F216" s="69">
        <f t="shared" si="3"/>
        <v>320.01059470104491</v>
      </c>
      <c r="G216" s="70">
        <v>589.98046666666664</v>
      </c>
    </row>
    <row r="217" spans="1:7" x14ac:dyDescent="0.2">
      <c r="A217" s="64">
        <v>43907</v>
      </c>
      <c r="B217" s="65" t="s">
        <v>290</v>
      </c>
      <c r="C217" s="72" t="s">
        <v>150</v>
      </c>
      <c r="D217" s="67" t="s">
        <v>57</v>
      </c>
      <c r="E217" s="74">
        <v>350000</v>
      </c>
      <c r="F217" s="69">
        <f t="shared" si="3"/>
        <v>593.23997958350492</v>
      </c>
      <c r="G217" s="70">
        <v>589.98046666666664</v>
      </c>
    </row>
    <row r="218" spans="1:7" x14ac:dyDescent="0.2">
      <c r="A218" s="64">
        <v>43907</v>
      </c>
      <c r="B218" s="65" t="s">
        <v>291</v>
      </c>
      <c r="C218" s="72" t="s">
        <v>152</v>
      </c>
      <c r="D218" s="67" t="s">
        <v>57</v>
      </c>
      <c r="E218" s="74">
        <v>100000</v>
      </c>
      <c r="F218" s="69">
        <f t="shared" si="3"/>
        <v>169.49713702385853</v>
      </c>
      <c r="G218" s="70">
        <v>589.98046666666664</v>
      </c>
    </row>
    <row r="219" spans="1:7" x14ac:dyDescent="0.2">
      <c r="A219" s="64">
        <v>43910</v>
      </c>
      <c r="B219" s="65" t="s">
        <v>292</v>
      </c>
      <c r="C219" s="72" t="s">
        <v>64</v>
      </c>
      <c r="D219" s="67" t="s">
        <v>57</v>
      </c>
      <c r="E219" s="74">
        <v>72000</v>
      </c>
      <c r="F219" s="69">
        <f t="shared" si="3"/>
        <v>122.03793865717815</v>
      </c>
      <c r="G219" s="70">
        <v>589.98046666666664</v>
      </c>
    </row>
    <row r="220" spans="1:7" x14ac:dyDescent="0.2">
      <c r="A220" s="64">
        <v>43913</v>
      </c>
      <c r="B220" s="65" t="s">
        <v>293</v>
      </c>
      <c r="C220" s="72" t="s">
        <v>70</v>
      </c>
      <c r="D220" s="67" t="s">
        <v>57</v>
      </c>
      <c r="E220" s="74">
        <v>23400</v>
      </c>
      <c r="F220" s="69">
        <f t="shared" si="3"/>
        <v>39.6623300635829</v>
      </c>
      <c r="G220" s="70">
        <v>589.98046666666664</v>
      </c>
    </row>
    <row r="221" spans="1:7" x14ac:dyDescent="0.2">
      <c r="A221" s="64">
        <v>43913</v>
      </c>
      <c r="B221" s="65" t="s">
        <v>294</v>
      </c>
      <c r="C221" s="72" t="s">
        <v>150</v>
      </c>
      <c r="D221" s="67" t="s">
        <v>57</v>
      </c>
      <c r="E221" s="74">
        <v>500000</v>
      </c>
      <c r="F221" s="69">
        <f t="shared" si="3"/>
        <v>847.48568511929273</v>
      </c>
      <c r="G221" s="70">
        <v>589.98046666666664</v>
      </c>
    </row>
    <row r="222" spans="1:7" x14ac:dyDescent="0.2">
      <c r="A222" s="64">
        <v>43913</v>
      </c>
      <c r="B222" s="65" t="s">
        <v>271</v>
      </c>
      <c r="C222" s="72" t="s">
        <v>63</v>
      </c>
      <c r="D222" s="67" t="s">
        <v>57</v>
      </c>
      <c r="E222" s="74">
        <v>33000</v>
      </c>
      <c r="F222" s="69">
        <f t="shared" si="3"/>
        <v>55.934055217873315</v>
      </c>
      <c r="G222" s="70">
        <v>589.98046666666664</v>
      </c>
    </row>
    <row r="223" spans="1:7" x14ac:dyDescent="0.2">
      <c r="A223" s="64">
        <v>43915</v>
      </c>
      <c r="B223" s="65" t="s">
        <v>293</v>
      </c>
      <c r="C223" s="72" t="s">
        <v>70</v>
      </c>
      <c r="D223" s="72" t="s">
        <v>57</v>
      </c>
      <c r="E223" s="74">
        <v>23400</v>
      </c>
      <c r="F223" s="69">
        <f t="shared" si="3"/>
        <v>39.6623300635829</v>
      </c>
      <c r="G223" s="70">
        <v>589.98046666666664</v>
      </c>
    </row>
    <row r="224" spans="1:7" x14ac:dyDescent="0.2">
      <c r="A224" s="64">
        <v>43916</v>
      </c>
      <c r="B224" s="65" t="s">
        <v>293</v>
      </c>
      <c r="C224" s="72" t="s">
        <v>70</v>
      </c>
      <c r="D224" s="72" t="s">
        <v>57</v>
      </c>
      <c r="E224" s="74">
        <v>23400</v>
      </c>
      <c r="F224" s="69">
        <f t="shared" si="3"/>
        <v>39.6623300635829</v>
      </c>
      <c r="G224" s="70">
        <v>589.98046666666664</v>
      </c>
    </row>
    <row r="225" spans="1:7" x14ac:dyDescent="0.2">
      <c r="A225" s="64">
        <v>43916</v>
      </c>
      <c r="B225" s="65" t="s">
        <v>295</v>
      </c>
      <c r="C225" s="72" t="s">
        <v>63</v>
      </c>
      <c r="D225" s="72" t="s">
        <v>62</v>
      </c>
      <c r="E225" s="74">
        <v>5000</v>
      </c>
      <c r="F225" s="69">
        <f t="shared" si="3"/>
        <v>8.4748568511929268</v>
      </c>
      <c r="G225" s="70">
        <v>589.98046666666664</v>
      </c>
    </row>
    <row r="226" spans="1:7" x14ac:dyDescent="0.2">
      <c r="A226" s="64">
        <v>43920</v>
      </c>
      <c r="B226" s="65" t="s">
        <v>296</v>
      </c>
      <c r="C226" s="72" t="s">
        <v>63</v>
      </c>
      <c r="D226" s="72" t="s">
        <v>57</v>
      </c>
      <c r="E226" s="74">
        <v>4000</v>
      </c>
      <c r="F226" s="69">
        <f t="shared" si="3"/>
        <v>6.7798854809543414</v>
      </c>
      <c r="G226" s="70">
        <v>589.98046666666664</v>
      </c>
    </row>
    <row r="227" spans="1:7" x14ac:dyDescent="0.2">
      <c r="A227" s="64">
        <v>43920</v>
      </c>
      <c r="B227" s="65" t="s">
        <v>296</v>
      </c>
      <c r="C227" s="72" t="s">
        <v>63</v>
      </c>
      <c r="D227" s="72" t="s">
        <v>61</v>
      </c>
      <c r="E227" s="74">
        <v>21000</v>
      </c>
      <c r="F227" s="69">
        <f t="shared" si="3"/>
        <v>35.594398775010291</v>
      </c>
      <c r="G227" s="70">
        <v>589.98046666666664</v>
      </c>
    </row>
    <row r="228" spans="1:7" x14ac:dyDescent="0.2">
      <c r="A228" s="64">
        <v>43920</v>
      </c>
      <c r="B228" s="65" t="s">
        <v>296</v>
      </c>
      <c r="C228" s="72" t="s">
        <v>63</v>
      </c>
      <c r="D228" s="72" t="s">
        <v>62</v>
      </c>
      <c r="E228" s="74">
        <v>4000</v>
      </c>
      <c r="F228" s="69">
        <f t="shared" si="3"/>
        <v>6.7798854809543414</v>
      </c>
      <c r="G228" s="70">
        <v>589.98046666666664</v>
      </c>
    </row>
    <row r="229" spans="1:7" x14ac:dyDescent="0.2">
      <c r="A229" s="64">
        <v>43920</v>
      </c>
      <c r="B229" s="65" t="s">
        <v>296</v>
      </c>
      <c r="C229" s="72" t="s">
        <v>63</v>
      </c>
      <c r="D229" s="72" t="s">
        <v>62</v>
      </c>
      <c r="E229" s="74">
        <v>4000</v>
      </c>
      <c r="F229" s="69">
        <f t="shared" si="3"/>
        <v>6.7798854809543414</v>
      </c>
      <c r="G229" s="70">
        <v>589.98046666666664</v>
      </c>
    </row>
    <row r="230" spans="1:7" x14ac:dyDescent="0.2">
      <c r="A230" s="64">
        <v>43920</v>
      </c>
      <c r="B230" s="65" t="s">
        <v>297</v>
      </c>
      <c r="C230" s="72" t="s">
        <v>58</v>
      </c>
      <c r="D230" s="72" t="s">
        <v>61</v>
      </c>
      <c r="E230" s="74">
        <v>63500</v>
      </c>
      <c r="F230" s="69">
        <f t="shared" si="3"/>
        <v>107.63068201015017</v>
      </c>
      <c r="G230" s="70">
        <v>589.98046666666664</v>
      </c>
    </row>
    <row r="231" spans="1:7" x14ac:dyDescent="0.2">
      <c r="A231" s="64">
        <v>43920</v>
      </c>
      <c r="B231" s="65" t="s">
        <v>297</v>
      </c>
      <c r="C231" s="72" t="s">
        <v>58</v>
      </c>
      <c r="D231" s="72" t="s">
        <v>62</v>
      </c>
      <c r="E231" s="74">
        <v>52500</v>
      </c>
      <c r="F231" s="69">
        <f t="shared" si="3"/>
        <v>88.985996937525726</v>
      </c>
      <c r="G231" s="70">
        <v>589.98046666666664</v>
      </c>
    </row>
    <row r="232" spans="1:7" x14ac:dyDescent="0.2">
      <c r="A232" s="64">
        <v>43920</v>
      </c>
      <c r="B232" s="65" t="s">
        <v>297</v>
      </c>
      <c r="C232" s="72" t="s">
        <v>58</v>
      </c>
      <c r="D232" s="72" t="s">
        <v>62</v>
      </c>
      <c r="E232" s="74">
        <v>65000</v>
      </c>
      <c r="F232" s="69">
        <f t="shared" si="3"/>
        <v>110.17313906550805</v>
      </c>
      <c r="G232" s="70">
        <v>589.98046666666664</v>
      </c>
    </row>
    <row r="233" spans="1:7" x14ac:dyDescent="0.2">
      <c r="A233" s="64">
        <v>43920</v>
      </c>
      <c r="B233" s="65" t="s">
        <v>297</v>
      </c>
      <c r="C233" s="72" t="s">
        <v>58</v>
      </c>
      <c r="D233" s="72" t="s">
        <v>62</v>
      </c>
      <c r="E233" s="74">
        <v>68000</v>
      </c>
      <c r="F233" s="69">
        <f t="shared" si="3"/>
        <v>115.25805317622381</v>
      </c>
      <c r="G233" s="70">
        <v>589.98046666666664</v>
      </c>
    </row>
    <row r="234" spans="1:7" x14ac:dyDescent="0.2">
      <c r="A234" s="64">
        <v>43920</v>
      </c>
      <c r="B234" s="65" t="s">
        <v>297</v>
      </c>
      <c r="C234" s="72" t="s">
        <v>58</v>
      </c>
      <c r="D234" s="72" t="s">
        <v>57</v>
      </c>
      <c r="E234" s="74">
        <v>98500</v>
      </c>
      <c r="F234" s="69">
        <f t="shared" si="3"/>
        <v>166.95467996850067</v>
      </c>
      <c r="G234" s="70">
        <v>589.98046666666664</v>
      </c>
    </row>
    <row r="235" spans="1:7" x14ac:dyDescent="0.2">
      <c r="A235" s="64">
        <v>43920</v>
      </c>
      <c r="B235" s="65" t="s">
        <v>297</v>
      </c>
      <c r="C235" s="72" t="s">
        <v>58</v>
      </c>
      <c r="D235" s="72" t="s">
        <v>59</v>
      </c>
      <c r="E235" s="74">
        <v>219500</v>
      </c>
      <c r="F235" s="69">
        <f t="shared" si="3"/>
        <v>372.04621576736946</v>
      </c>
      <c r="G235" s="70">
        <v>589.98046666666664</v>
      </c>
    </row>
    <row r="236" spans="1:7" x14ac:dyDescent="0.2">
      <c r="A236" s="64">
        <v>43920</v>
      </c>
      <c r="B236" s="65" t="s">
        <v>297</v>
      </c>
      <c r="C236" s="72" t="s">
        <v>58</v>
      </c>
      <c r="D236" s="72" t="s">
        <v>59</v>
      </c>
      <c r="E236" s="74">
        <v>2000</v>
      </c>
      <c r="F236" s="69">
        <f t="shared" si="3"/>
        <v>3.3899427404771707</v>
      </c>
      <c r="G236" s="70">
        <v>589.98046666666664</v>
      </c>
    </row>
    <row r="237" spans="1:7" x14ac:dyDescent="0.2">
      <c r="A237" s="64">
        <v>43920</v>
      </c>
      <c r="B237" s="65" t="s">
        <v>297</v>
      </c>
      <c r="C237" s="72" t="s">
        <v>58</v>
      </c>
      <c r="D237" s="72" t="s">
        <v>59</v>
      </c>
      <c r="E237" s="74">
        <v>179500</v>
      </c>
      <c r="F237" s="69">
        <f>E237/G237</f>
        <v>304.24736095782606</v>
      </c>
      <c r="G237" s="70">
        <v>589.98046666666664</v>
      </c>
    </row>
    <row r="238" spans="1:7" x14ac:dyDescent="0.2">
      <c r="A238" s="64">
        <v>43920</v>
      </c>
      <c r="B238" s="65" t="s">
        <v>297</v>
      </c>
      <c r="C238" s="72" t="s">
        <v>58</v>
      </c>
      <c r="D238" s="72" t="s">
        <v>57</v>
      </c>
      <c r="E238" s="74">
        <v>1250</v>
      </c>
      <c r="F238" s="69">
        <f t="shared" si="3"/>
        <v>2.1187142127982317</v>
      </c>
      <c r="G238" s="70">
        <v>589.98046666666664</v>
      </c>
    </row>
    <row r="239" spans="1:7" x14ac:dyDescent="0.2">
      <c r="A239" s="64">
        <v>43920</v>
      </c>
      <c r="B239" s="65" t="s">
        <v>297</v>
      </c>
      <c r="C239" s="72" t="s">
        <v>58</v>
      </c>
      <c r="D239" s="72" t="s">
        <v>61</v>
      </c>
      <c r="E239" s="74">
        <v>48000</v>
      </c>
      <c r="F239" s="69">
        <f t="shared" si="3"/>
        <v>81.358625771452097</v>
      </c>
      <c r="G239" s="70">
        <v>589.98046666666664</v>
      </c>
    </row>
    <row r="240" spans="1:7" x14ac:dyDescent="0.2">
      <c r="A240" s="64">
        <v>43920</v>
      </c>
      <c r="B240" s="65" t="s">
        <v>298</v>
      </c>
      <c r="C240" s="72" t="s">
        <v>70</v>
      </c>
      <c r="D240" s="72" t="s">
        <v>57</v>
      </c>
      <c r="E240" s="74">
        <v>11700</v>
      </c>
      <c r="F240" s="69">
        <f t="shared" si="3"/>
        <v>19.83116503179145</v>
      </c>
      <c r="G240" s="70">
        <v>589.98046666666664</v>
      </c>
    </row>
    <row r="241" spans="1:7" x14ac:dyDescent="0.2">
      <c r="A241" s="64">
        <v>43921</v>
      </c>
      <c r="B241" s="65" t="s">
        <v>299</v>
      </c>
      <c r="C241" s="72" t="s">
        <v>70</v>
      </c>
      <c r="D241" s="72" t="s">
        <v>57</v>
      </c>
      <c r="E241" s="74">
        <v>23400</v>
      </c>
      <c r="F241" s="69">
        <f t="shared" si="3"/>
        <v>39.6623300635829</v>
      </c>
      <c r="G241" s="70">
        <v>589.98046666666664</v>
      </c>
    </row>
    <row r="242" spans="1:7" x14ac:dyDescent="0.2">
      <c r="A242" s="64">
        <v>43921</v>
      </c>
      <c r="B242" s="65" t="s">
        <v>300</v>
      </c>
      <c r="C242" s="73" t="s">
        <v>70</v>
      </c>
      <c r="D242" s="72" t="s">
        <v>57</v>
      </c>
      <c r="E242" s="74">
        <v>21565</v>
      </c>
      <c r="F242" s="69">
        <f t="shared" si="3"/>
        <v>36.552057599195095</v>
      </c>
      <c r="G242" s="70">
        <v>589.98046666666664</v>
      </c>
    </row>
    <row r="243" spans="1:7" x14ac:dyDescent="0.2">
      <c r="A243" s="64">
        <v>43927</v>
      </c>
      <c r="B243" s="65" t="s">
        <v>296</v>
      </c>
      <c r="C243" s="66" t="s">
        <v>63</v>
      </c>
      <c r="D243" s="67" t="s">
        <v>57</v>
      </c>
      <c r="E243" s="68">
        <v>4000</v>
      </c>
      <c r="F243" s="69">
        <f>E243/G243</f>
        <v>6.6986056182545042</v>
      </c>
      <c r="G243" s="81">
        <v>597.13919999999996</v>
      </c>
    </row>
    <row r="244" spans="1:7" x14ac:dyDescent="0.2">
      <c r="A244" s="64">
        <v>43927</v>
      </c>
      <c r="B244" s="65" t="s">
        <v>296</v>
      </c>
      <c r="C244" s="66" t="s">
        <v>63</v>
      </c>
      <c r="D244" s="67" t="s">
        <v>62</v>
      </c>
      <c r="E244" s="68">
        <v>4000</v>
      </c>
      <c r="F244" s="69">
        <f t="shared" ref="F244:F307" si="4">E244/G244</f>
        <v>6.6986056182545042</v>
      </c>
      <c r="G244" s="81">
        <v>597.13919999999996</v>
      </c>
    </row>
    <row r="245" spans="1:7" x14ac:dyDescent="0.2">
      <c r="A245" s="64">
        <v>43927</v>
      </c>
      <c r="B245" s="65" t="s">
        <v>296</v>
      </c>
      <c r="C245" s="66" t="s">
        <v>63</v>
      </c>
      <c r="D245" s="67" t="s">
        <v>62</v>
      </c>
      <c r="E245" s="68">
        <v>4000</v>
      </c>
      <c r="F245" s="69">
        <f t="shared" si="4"/>
        <v>6.6986056182545042</v>
      </c>
      <c r="G245" s="81">
        <v>597.13919999999996</v>
      </c>
    </row>
    <row r="246" spans="1:7" x14ac:dyDescent="0.2">
      <c r="A246" s="64">
        <v>43927</v>
      </c>
      <c r="B246" s="65" t="s">
        <v>296</v>
      </c>
      <c r="C246" s="66" t="s">
        <v>63</v>
      </c>
      <c r="D246" s="67" t="s">
        <v>62</v>
      </c>
      <c r="E246" s="68">
        <v>4000</v>
      </c>
      <c r="F246" s="69">
        <f t="shared" si="4"/>
        <v>6.6986056182545042</v>
      </c>
      <c r="G246" s="81">
        <v>597.13919999999996</v>
      </c>
    </row>
    <row r="247" spans="1:7" x14ac:dyDescent="0.2">
      <c r="A247" s="78">
        <v>43928</v>
      </c>
      <c r="B247" s="73" t="s">
        <v>301</v>
      </c>
      <c r="C247" s="66" t="s">
        <v>63</v>
      </c>
      <c r="D247" s="67" t="s">
        <v>61</v>
      </c>
      <c r="E247" s="68">
        <v>25000</v>
      </c>
      <c r="F247" s="69">
        <f t="shared" si="4"/>
        <v>41.866285114090651</v>
      </c>
      <c r="G247" s="81">
        <v>597.13919999999996</v>
      </c>
    </row>
    <row r="248" spans="1:7" x14ac:dyDescent="0.2">
      <c r="A248" s="78">
        <v>43935</v>
      </c>
      <c r="B248" s="73" t="s">
        <v>296</v>
      </c>
      <c r="C248" s="66" t="s">
        <v>63</v>
      </c>
      <c r="D248" s="67" t="s">
        <v>61</v>
      </c>
      <c r="E248" s="68">
        <v>4000</v>
      </c>
      <c r="F248" s="69">
        <f t="shared" si="4"/>
        <v>6.6986056182545042</v>
      </c>
      <c r="G248" s="81">
        <v>597.13919999999996</v>
      </c>
    </row>
    <row r="249" spans="1:7" x14ac:dyDescent="0.2">
      <c r="A249" s="78">
        <v>43935</v>
      </c>
      <c r="B249" s="73" t="s">
        <v>296</v>
      </c>
      <c r="C249" s="66" t="s">
        <v>63</v>
      </c>
      <c r="D249" s="76" t="s">
        <v>62</v>
      </c>
      <c r="E249" s="68">
        <v>4000</v>
      </c>
      <c r="F249" s="69">
        <f t="shared" si="4"/>
        <v>6.6986056182545042</v>
      </c>
      <c r="G249" s="81">
        <v>597.13919999999996</v>
      </c>
    </row>
    <row r="250" spans="1:7" x14ac:dyDescent="0.2">
      <c r="A250" s="78">
        <v>43935</v>
      </c>
      <c r="B250" s="73" t="s">
        <v>296</v>
      </c>
      <c r="C250" s="66" t="s">
        <v>63</v>
      </c>
      <c r="D250" s="76" t="s">
        <v>62</v>
      </c>
      <c r="E250" s="68">
        <v>4000</v>
      </c>
      <c r="F250" s="69">
        <f t="shared" si="4"/>
        <v>6.6986056182545042</v>
      </c>
      <c r="G250" s="81">
        <v>597.13919999999996</v>
      </c>
    </row>
    <row r="251" spans="1:7" x14ac:dyDescent="0.2">
      <c r="A251" s="64">
        <v>43935</v>
      </c>
      <c r="B251" s="65" t="s">
        <v>296</v>
      </c>
      <c r="C251" s="66" t="s">
        <v>63</v>
      </c>
      <c r="D251" s="76" t="s">
        <v>57</v>
      </c>
      <c r="E251" s="68">
        <v>4000</v>
      </c>
      <c r="F251" s="69">
        <f t="shared" si="4"/>
        <v>6.6986056182545042</v>
      </c>
      <c r="G251" s="81">
        <v>597.13919999999996</v>
      </c>
    </row>
    <row r="252" spans="1:7" x14ac:dyDescent="0.2">
      <c r="A252" s="64">
        <v>43940</v>
      </c>
      <c r="B252" s="65" t="s">
        <v>302</v>
      </c>
      <c r="C252" s="66" t="s">
        <v>63</v>
      </c>
      <c r="D252" s="67" t="s">
        <v>59</v>
      </c>
      <c r="E252" s="68">
        <v>4000</v>
      </c>
      <c r="F252" s="69">
        <f t="shared" si="4"/>
        <v>6.6986056182545042</v>
      </c>
      <c r="G252" s="81">
        <v>597.13919999999996</v>
      </c>
    </row>
    <row r="253" spans="1:7" x14ac:dyDescent="0.2">
      <c r="A253" s="64">
        <v>43942</v>
      </c>
      <c r="B253" s="73" t="s">
        <v>296</v>
      </c>
      <c r="C253" s="66" t="s">
        <v>63</v>
      </c>
      <c r="D253" s="67" t="s">
        <v>57</v>
      </c>
      <c r="E253" s="68">
        <v>33000</v>
      </c>
      <c r="F253" s="69">
        <f t="shared" si="4"/>
        <v>55.263496350599659</v>
      </c>
      <c r="G253" s="81">
        <v>597.13919999999996</v>
      </c>
    </row>
    <row r="254" spans="1:7" x14ac:dyDescent="0.2">
      <c r="A254" s="64">
        <v>43942</v>
      </c>
      <c r="B254" s="73" t="s">
        <v>303</v>
      </c>
      <c r="C254" s="73" t="s">
        <v>65</v>
      </c>
      <c r="D254" s="67" t="s">
        <v>57</v>
      </c>
      <c r="E254" s="68">
        <v>30400</v>
      </c>
      <c r="F254" s="69">
        <f t="shared" si="4"/>
        <v>50.909402698734233</v>
      </c>
      <c r="G254" s="81">
        <v>597.13919999999996</v>
      </c>
    </row>
    <row r="255" spans="1:7" x14ac:dyDescent="0.2">
      <c r="A255" s="64">
        <v>43942</v>
      </c>
      <c r="B255" s="73" t="s">
        <v>304</v>
      </c>
      <c r="C255" s="73" t="s">
        <v>65</v>
      </c>
      <c r="D255" s="67" t="s">
        <v>61</v>
      </c>
      <c r="E255" s="68">
        <v>19800</v>
      </c>
      <c r="F255" s="69">
        <f t="shared" si="4"/>
        <v>33.158097810359799</v>
      </c>
      <c r="G255" s="81">
        <v>597.13919999999996</v>
      </c>
    </row>
    <row r="256" spans="1:7" x14ac:dyDescent="0.2">
      <c r="A256" s="64">
        <v>43942</v>
      </c>
      <c r="B256" s="73" t="s">
        <v>305</v>
      </c>
      <c r="C256" s="73" t="s">
        <v>68</v>
      </c>
      <c r="D256" s="67" t="s">
        <v>62</v>
      </c>
      <c r="E256" s="68">
        <v>23600</v>
      </c>
      <c r="F256" s="69">
        <f t="shared" si="4"/>
        <v>39.52177314770158</v>
      </c>
      <c r="G256" s="81">
        <v>597.13919999999996</v>
      </c>
    </row>
    <row r="257" spans="1:7" x14ac:dyDescent="0.2">
      <c r="A257" s="64">
        <v>43943</v>
      </c>
      <c r="B257" s="73" t="s">
        <v>306</v>
      </c>
      <c r="C257" s="73" t="s">
        <v>60</v>
      </c>
      <c r="D257" s="67" t="s">
        <v>61</v>
      </c>
      <c r="E257" s="82">
        <v>218859</v>
      </c>
      <c r="F257" s="69">
        <f t="shared" si="4"/>
        <v>366.51253175139067</v>
      </c>
      <c r="G257" s="81">
        <v>597.13919999999996</v>
      </c>
    </row>
    <row r="258" spans="1:7" x14ac:dyDescent="0.2">
      <c r="A258" s="64">
        <v>43943</v>
      </c>
      <c r="B258" s="73" t="s">
        <v>306</v>
      </c>
      <c r="C258" s="73" t="s">
        <v>60</v>
      </c>
      <c r="D258" s="67" t="s">
        <v>62</v>
      </c>
      <c r="E258" s="82">
        <v>217226</v>
      </c>
      <c r="F258" s="69">
        <f t="shared" si="4"/>
        <v>363.77782600773827</v>
      </c>
      <c r="G258" s="81">
        <v>597.13919999999996</v>
      </c>
    </row>
    <row r="259" spans="1:7" x14ac:dyDescent="0.2">
      <c r="A259" s="64">
        <v>43943</v>
      </c>
      <c r="B259" s="73" t="s">
        <v>306</v>
      </c>
      <c r="C259" s="73" t="s">
        <v>60</v>
      </c>
      <c r="D259" s="67" t="s">
        <v>62</v>
      </c>
      <c r="E259" s="82">
        <v>70244</v>
      </c>
      <c r="F259" s="69">
        <f t="shared" si="4"/>
        <v>117.63421326216735</v>
      </c>
      <c r="G259" s="81">
        <v>597.13919999999996</v>
      </c>
    </row>
    <row r="260" spans="1:7" x14ac:dyDescent="0.2">
      <c r="A260" s="64">
        <v>43943</v>
      </c>
      <c r="B260" s="73" t="s">
        <v>306</v>
      </c>
      <c r="C260" s="73" t="s">
        <v>60</v>
      </c>
      <c r="D260" s="67" t="s">
        <v>62</v>
      </c>
      <c r="E260" s="82">
        <v>67360</v>
      </c>
      <c r="F260" s="69">
        <f t="shared" si="4"/>
        <v>112.80451861140585</v>
      </c>
      <c r="G260" s="81">
        <v>597.13919999999996</v>
      </c>
    </row>
    <row r="261" spans="1:7" x14ac:dyDescent="0.2">
      <c r="A261" s="64">
        <v>43943</v>
      </c>
      <c r="B261" s="73" t="s">
        <v>306</v>
      </c>
      <c r="C261" s="73" t="s">
        <v>60</v>
      </c>
      <c r="D261" s="67" t="s">
        <v>57</v>
      </c>
      <c r="E261" s="82">
        <v>70244</v>
      </c>
      <c r="F261" s="69">
        <f t="shared" si="4"/>
        <v>117.63421326216735</v>
      </c>
      <c r="G261" s="81">
        <v>597.13919999999996</v>
      </c>
    </row>
    <row r="262" spans="1:7" x14ac:dyDescent="0.2">
      <c r="A262" s="64">
        <v>43943</v>
      </c>
      <c r="B262" s="73" t="s">
        <v>306</v>
      </c>
      <c r="C262" s="73" t="s">
        <v>60</v>
      </c>
      <c r="D262" s="67" t="s">
        <v>59</v>
      </c>
      <c r="E262" s="82">
        <v>62244</v>
      </c>
      <c r="F262" s="69">
        <f t="shared" si="4"/>
        <v>104.23700202565834</v>
      </c>
      <c r="G262" s="81">
        <v>597.13919999999996</v>
      </c>
    </row>
    <row r="263" spans="1:7" x14ac:dyDescent="0.2">
      <c r="A263" s="64">
        <v>43943</v>
      </c>
      <c r="B263" s="73" t="s">
        <v>307</v>
      </c>
      <c r="C263" s="73" t="s">
        <v>60</v>
      </c>
      <c r="D263" s="67" t="s">
        <v>61</v>
      </c>
      <c r="E263" s="82">
        <v>15120</v>
      </c>
      <c r="F263" s="69">
        <f t="shared" si="4"/>
        <v>25.320729237002027</v>
      </c>
      <c r="G263" s="81">
        <v>597.13919999999996</v>
      </c>
    </row>
    <row r="264" spans="1:7" x14ac:dyDescent="0.2">
      <c r="A264" s="64">
        <v>43943</v>
      </c>
      <c r="B264" s="73" t="s">
        <v>307</v>
      </c>
      <c r="C264" s="73" t="s">
        <v>60</v>
      </c>
      <c r="D264" s="67" t="s">
        <v>62</v>
      </c>
      <c r="E264" s="82">
        <v>15120</v>
      </c>
      <c r="F264" s="69">
        <f t="shared" si="4"/>
        <v>25.320729237002027</v>
      </c>
      <c r="G264" s="81">
        <v>597.13919999999996</v>
      </c>
    </row>
    <row r="265" spans="1:7" x14ac:dyDescent="0.2">
      <c r="A265" s="64">
        <v>43943</v>
      </c>
      <c r="B265" s="73" t="s">
        <v>307</v>
      </c>
      <c r="C265" s="73" t="s">
        <v>60</v>
      </c>
      <c r="D265" s="67" t="s">
        <v>62</v>
      </c>
      <c r="E265" s="82">
        <v>15120</v>
      </c>
      <c r="F265" s="69">
        <f t="shared" si="4"/>
        <v>25.320729237002027</v>
      </c>
      <c r="G265" s="81">
        <v>597.13919999999996</v>
      </c>
    </row>
    <row r="266" spans="1:7" x14ac:dyDescent="0.2">
      <c r="A266" s="64">
        <v>43943</v>
      </c>
      <c r="B266" s="73" t="s">
        <v>307</v>
      </c>
      <c r="C266" s="73" t="s">
        <v>60</v>
      </c>
      <c r="D266" s="67" t="s">
        <v>62</v>
      </c>
      <c r="E266" s="82">
        <v>10080</v>
      </c>
      <c r="F266" s="69">
        <f t="shared" si="4"/>
        <v>16.88048615800135</v>
      </c>
      <c r="G266" s="81">
        <v>597.13919999999996</v>
      </c>
    </row>
    <row r="267" spans="1:7" x14ac:dyDescent="0.2">
      <c r="A267" s="64">
        <v>43943</v>
      </c>
      <c r="B267" s="73" t="s">
        <v>307</v>
      </c>
      <c r="C267" s="73" t="s">
        <v>60</v>
      </c>
      <c r="D267" s="67" t="s">
        <v>57</v>
      </c>
      <c r="E267" s="82">
        <v>15120</v>
      </c>
      <c r="F267" s="69">
        <f t="shared" si="4"/>
        <v>25.320729237002027</v>
      </c>
      <c r="G267" s="81">
        <v>597.13919999999996</v>
      </c>
    </row>
    <row r="268" spans="1:7" x14ac:dyDescent="0.2">
      <c r="A268" s="64">
        <v>43943</v>
      </c>
      <c r="B268" s="73" t="s">
        <v>307</v>
      </c>
      <c r="C268" s="73" t="s">
        <v>60</v>
      </c>
      <c r="D268" s="67" t="s">
        <v>59</v>
      </c>
      <c r="E268" s="82">
        <v>15120</v>
      </c>
      <c r="F268" s="69">
        <f t="shared" si="4"/>
        <v>25.320729237002027</v>
      </c>
      <c r="G268" s="81">
        <v>597.13919999999996</v>
      </c>
    </row>
    <row r="269" spans="1:7" x14ac:dyDescent="0.2">
      <c r="A269" s="64">
        <v>43944</v>
      </c>
      <c r="B269" s="73" t="s">
        <v>308</v>
      </c>
      <c r="C269" s="73" t="s">
        <v>60</v>
      </c>
      <c r="D269" s="67" t="s">
        <v>61</v>
      </c>
      <c r="E269" s="82">
        <v>77436</v>
      </c>
      <c r="F269" s="69">
        <f t="shared" si="4"/>
        <v>129.67830616378896</v>
      </c>
      <c r="G269" s="81">
        <v>597.13919999999996</v>
      </c>
    </row>
    <row r="270" spans="1:7" x14ac:dyDescent="0.2">
      <c r="A270" s="64">
        <v>43944</v>
      </c>
      <c r="B270" s="73" t="s">
        <v>308</v>
      </c>
      <c r="C270" s="73" t="s">
        <v>60</v>
      </c>
      <c r="D270" s="67" t="s">
        <v>62</v>
      </c>
      <c r="E270" s="82">
        <v>59637</v>
      </c>
      <c r="F270" s="69">
        <f t="shared" si="4"/>
        <v>99.871185813960977</v>
      </c>
      <c r="G270" s="81">
        <v>597.13919999999996</v>
      </c>
    </row>
    <row r="271" spans="1:7" x14ac:dyDescent="0.2">
      <c r="A271" s="64">
        <v>43944</v>
      </c>
      <c r="B271" s="73" t="s">
        <v>308</v>
      </c>
      <c r="C271" s="73" t="s">
        <v>60</v>
      </c>
      <c r="D271" s="67" t="s">
        <v>62</v>
      </c>
      <c r="E271" s="82">
        <v>6017</v>
      </c>
      <c r="F271" s="69">
        <f t="shared" si="4"/>
        <v>10.076377501259339</v>
      </c>
      <c r="G271" s="81">
        <v>597.13919999999996</v>
      </c>
    </row>
    <row r="272" spans="1:7" x14ac:dyDescent="0.2">
      <c r="A272" s="64">
        <v>43944</v>
      </c>
      <c r="B272" s="73" t="s">
        <v>308</v>
      </c>
      <c r="C272" s="73" t="s">
        <v>60</v>
      </c>
      <c r="D272" s="67" t="s">
        <v>62</v>
      </c>
      <c r="E272" s="82">
        <v>35117</v>
      </c>
      <c r="F272" s="69">
        <f t="shared" si="4"/>
        <v>58.808733374060857</v>
      </c>
      <c r="G272" s="81">
        <v>597.13919999999996</v>
      </c>
    </row>
    <row r="273" spans="1:7" x14ac:dyDescent="0.2">
      <c r="A273" s="64">
        <v>43944</v>
      </c>
      <c r="B273" s="73" t="s">
        <v>308</v>
      </c>
      <c r="C273" s="73" t="s">
        <v>60</v>
      </c>
      <c r="D273" s="67" t="s">
        <v>57</v>
      </c>
      <c r="E273" s="82">
        <v>6017</v>
      </c>
      <c r="F273" s="69">
        <f t="shared" si="4"/>
        <v>10.076377501259339</v>
      </c>
      <c r="G273" s="81">
        <v>597.13919999999996</v>
      </c>
    </row>
    <row r="274" spans="1:7" x14ac:dyDescent="0.2">
      <c r="A274" s="64">
        <v>43944</v>
      </c>
      <c r="B274" s="73" t="s">
        <v>308</v>
      </c>
      <c r="C274" s="73" t="s">
        <v>60</v>
      </c>
      <c r="D274" s="67" t="s">
        <v>59</v>
      </c>
      <c r="E274" s="82">
        <v>15146</v>
      </c>
      <c r="F274" s="69">
        <f t="shared" si="4"/>
        <v>25.36427017352068</v>
      </c>
      <c r="G274" s="81">
        <v>597.13919999999996</v>
      </c>
    </row>
    <row r="275" spans="1:7" x14ac:dyDescent="0.2">
      <c r="A275" s="64">
        <v>43944</v>
      </c>
      <c r="B275" s="73" t="s">
        <v>309</v>
      </c>
      <c r="C275" s="73" t="s">
        <v>60</v>
      </c>
      <c r="D275" s="67" t="s">
        <v>59</v>
      </c>
      <c r="E275" s="82">
        <v>5263</v>
      </c>
      <c r="F275" s="69">
        <f t="shared" si="4"/>
        <v>8.813690342218365</v>
      </c>
      <c r="G275" s="81">
        <v>597.13919999999996</v>
      </c>
    </row>
    <row r="276" spans="1:7" x14ac:dyDescent="0.2">
      <c r="A276" s="64">
        <v>43944</v>
      </c>
      <c r="B276" s="73" t="s">
        <v>309</v>
      </c>
      <c r="C276" s="73" t="s">
        <v>60</v>
      </c>
      <c r="D276" s="67" t="s">
        <v>57</v>
      </c>
      <c r="E276" s="82">
        <v>5263</v>
      </c>
      <c r="F276" s="69">
        <f t="shared" si="4"/>
        <v>8.813690342218365</v>
      </c>
      <c r="G276" s="81">
        <v>597.13919999999996</v>
      </c>
    </row>
    <row r="277" spans="1:7" x14ac:dyDescent="0.2">
      <c r="A277" s="64">
        <v>43945</v>
      </c>
      <c r="B277" s="73" t="s">
        <v>118</v>
      </c>
      <c r="C277" s="73" t="s">
        <v>63</v>
      </c>
      <c r="D277" s="67" t="s">
        <v>59</v>
      </c>
      <c r="E277" s="68">
        <v>38500</v>
      </c>
      <c r="F277" s="69">
        <f t="shared" si="4"/>
        <v>64.474079075699606</v>
      </c>
      <c r="G277" s="81">
        <v>597.13919999999996</v>
      </c>
    </row>
    <row r="278" spans="1:7" x14ac:dyDescent="0.2">
      <c r="A278" s="64">
        <v>43945</v>
      </c>
      <c r="B278" s="73" t="s">
        <v>310</v>
      </c>
      <c r="C278" s="73" t="s">
        <v>142</v>
      </c>
      <c r="D278" s="67" t="s">
        <v>57</v>
      </c>
      <c r="E278" s="68">
        <v>1400</v>
      </c>
      <c r="F278" s="69">
        <f t="shared" si="4"/>
        <v>2.3445119663890766</v>
      </c>
      <c r="G278" s="81">
        <v>597.13919999999996</v>
      </c>
    </row>
    <row r="279" spans="1:7" x14ac:dyDescent="0.2">
      <c r="A279" s="64">
        <v>43948</v>
      </c>
      <c r="B279" s="73" t="s">
        <v>296</v>
      </c>
      <c r="C279" s="73" t="s">
        <v>63</v>
      </c>
      <c r="D279" s="67" t="s">
        <v>57</v>
      </c>
      <c r="E279" s="68">
        <v>33000</v>
      </c>
      <c r="F279" s="69">
        <f t="shared" si="4"/>
        <v>55.263496350599659</v>
      </c>
      <c r="G279" s="81">
        <v>597.13919999999996</v>
      </c>
    </row>
    <row r="280" spans="1:7" x14ac:dyDescent="0.2">
      <c r="A280" s="64">
        <v>43949</v>
      </c>
      <c r="B280" s="73" t="s">
        <v>311</v>
      </c>
      <c r="C280" s="73" t="s">
        <v>150</v>
      </c>
      <c r="D280" s="67" t="s">
        <v>57</v>
      </c>
      <c r="E280" s="68">
        <v>450000</v>
      </c>
      <c r="F280" s="69">
        <f t="shared" si="4"/>
        <v>753.59313205363173</v>
      </c>
      <c r="G280" s="81">
        <v>597.13919999999996</v>
      </c>
    </row>
    <row r="281" spans="1:7" x14ac:dyDescent="0.2">
      <c r="A281" s="64">
        <v>43949</v>
      </c>
      <c r="B281" s="73" t="s">
        <v>312</v>
      </c>
      <c r="C281" s="73" t="s">
        <v>70</v>
      </c>
      <c r="D281" s="67" t="s">
        <v>57</v>
      </c>
      <c r="E281" s="68">
        <v>7020</v>
      </c>
      <c r="F281" s="69">
        <f t="shared" si="4"/>
        <v>11.756052860036656</v>
      </c>
      <c r="G281" s="81">
        <v>597.13919999999996</v>
      </c>
    </row>
    <row r="282" spans="1:7" x14ac:dyDescent="0.2">
      <c r="A282" s="64">
        <v>43949</v>
      </c>
      <c r="B282" s="73" t="s">
        <v>313</v>
      </c>
      <c r="C282" s="73" t="s">
        <v>179</v>
      </c>
      <c r="D282" s="67" t="s">
        <v>62</v>
      </c>
      <c r="E282" s="68">
        <v>700000</v>
      </c>
      <c r="F282" s="69">
        <f t="shared" si="4"/>
        <v>1172.2559831945382</v>
      </c>
      <c r="G282" s="81">
        <v>597.13919999999996</v>
      </c>
    </row>
    <row r="283" spans="1:7" x14ac:dyDescent="0.2">
      <c r="A283" s="64">
        <v>43949</v>
      </c>
      <c r="B283" s="73" t="s">
        <v>314</v>
      </c>
      <c r="C283" s="73" t="s">
        <v>70</v>
      </c>
      <c r="D283" s="67" t="s">
        <v>57</v>
      </c>
      <c r="E283" s="68">
        <v>7020</v>
      </c>
      <c r="F283" s="69">
        <f t="shared" si="4"/>
        <v>11.756052860036656</v>
      </c>
      <c r="G283" s="81">
        <v>597.13919999999996</v>
      </c>
    </row>
    <row r="284" spans="1:7" x14ac:dyDescent="0.2">
      <c r="A284" s="64">
        <v>43949</v>
      </c>
      <c r="B284" s="73" t="s">
        <v>315</v>
      </c>
      <c r="C284" s="73" t="s">
        <v>70</v>
      </c>
      <c r="D284" s="67" t="s">
        <v>57</v>
      </c>
      <c r="E284" s="68">
        <v>17550</v>
      </c>
      <c r="F284" s="69">
        <f t="shared" si="4"/>
        <v>29.390132150091638</v>
      </c>
      <c r="G284" s="81">
        <v>597.13919999999996</v>
      </c>
    </row>
    <row r="285" spans="1:7" x14ac:dyDescent="0.2">
      <c r="A285" s="64">
        <v>43949</v>
      </c>
      <c r="B285" s="73" t="s">
        <v>316</v>
      </c>
      <c r="C285" s="73" t="s">
        <v>70</v>
      </c>
      <c r="D285" s="67" t="s">
        <v>57</v>
      </c>
      <c r="E285" s="68">
        <v>11700</v>
      </c>
      <c r="F285" s="69">
        <f t="shared" si="4"/>
        <v>19.593421433394425</v>
      </c>
      <c r="G285" s="81">
        <v>597.13919999999996</v>
      </c>
    </row>
    <row r="286" spans="1:7" x14ac:dyDescent="0.2">
      <c r="A286" s="64">
        <v>43949</v>
      </c>
      <c r="B286" s="73" t="s">
        <v>317</v>
      </c>
      <c r="C286" s="73" t="s">
        <v>70</v>
      </c>
      <c r="D286" s="67" t="s">
        <v>57</v>
      </c>
      <c r="E286" s="82">
        <v>28080</v>
      </c>
      <c r="F286" s="69">
        <f t="shared" si="4"/>
        <v>47.024211440146622</v>
      </c>
      <c r="G286" s="81">
        <v>597.13919999999996</v>
      </c>
    </row>
    <row r="287" spans="1:7" x14ac:dyDescent="0.2">
      <c r="A287" s="64">
        <v>43949</v>
      </c>
      <c r="B287" s="73" t="s">
        <v>318</v>
      </c>
      <c r="C287" s="73" t="s">
        <v>70</v>
      </c>
      <c r="D287" s="67" t="s">
        <v>57</v>
      </c>
      <c r="E287" s="68">
        <v>29250</v>
      </c>
      <c r="F287" s="69">
        <f t="shared" si="4"/>
        <v>48.983553583486064</v>
      </c>
      <c r="G287" s="81">
        <v>597.13919999999996</v>
      </c>
    </row>
    <row r="288" spans="1:7" x14ac:dyDescent="0.2">
      <c r="A288" s="64">
        <v>43950</v>
      </c>
      <c r="B288" s="73" t="s">
        <v>319</v>
      </c>
      <c r="C288" s="73" t="s">
        <v>165</v>
      </c>
      <c r="D288" s="67" t="s">
        <v>166</v>
      </c>
      <c r="E288" s="68">
        <v>50000</v>
      </c>
      <c r="F288" s="69">
        <f t="shared" si="4"/>
        <v>83.732570228181302</v>
      </c>
      <c r="G288" s="81">
        <v>597.13919999999996</v>
      </c>
    </row>
    <row r="289" spans="1:7" x14ac:dyDescent="0.2">
      <c r="A289" s="64">
        <v>43951</v>
      </c>
      <c r="B289" s="73" t="s">
        <v>320</v>
      </c>
      <c r="C289" s="73" t="s">
        <v>64</v>
      </c>
      <c r="D289" s="67" t="s">
        <v>57</v>
      </c>
      <c r="E289" s="68">
        <v>20000</v>
      </c>
      <c r="F289" s="69">
        <f t="shared" si="4"/>
        <v>33.493028091272521</v>
      </c>
      <c r="G289" s="81">
        <v>597.13919999999996</v>
      </c>
    </row>
    <row r="290" spans="1:7" x14ac:dyDescent="0.2">
      <c r="A290" s="64">
        <v>43951</v>
      </c>
      <c r="B290" s="73" t="s">
        <v>321</v>
      </c>
      <c r="C290" s="73" t="s">
        <v>60</v>
      </c>
      <c r="D290" s="67" t="s">
        <v>159</v>
      </c>
      <c r="E290" s="68">
        <v>46530</v>
      </c>
      <c r="F290" s="69">
        <f t="shared" si="4"/>
        <v>77.921529854345522</v>
      </c>
      <c r="G290" s="81">
        <v>597.13919999999996</v>
      </c>
    </row>
    <row r="291" spans="1:7" x14ac:dyDescent="0.2">
      <c r="A291" s="64">
        <v>43951</v>
      </c>
      <c r="B291" s="73" t="s">
        <v>322</v>
      </c>
      <c r="C291" s="73" t="s">
        <v>60</v>
      </c>
      <c r="D291" s="67" t="s">
        <v>159</v>
      </c>
      <c r="E291" s="68">
        <v>9270</v>
      </c>
      <c r="F291" s="69">
        <f t="shared" si="4"/>
        <v>15.524018520304814</v>
      </c>
      <c r="G291" s="81">
        <v>597.13919999999996</v>
      </c>
    </row>
    <row r="292" spans="1:7" x14ac:dyDescent="0.2">
      <c r="A292" s="64">
        <v>43951</v>
      </c>
      <c r="B292" s="73" t="s">
        <v>119</v>
      </c>
      <c r="C292" s="73" t="s">
        <v>142</v>
      </c>
      <c r="D292" s="67" t="s">
        <v>57</v>
      </c>
      <c r="E292" s="68">
        <v>600</v>
      </c>
      <c r="F292" s="69">
        <f t="shared" si="4"/>
        <v>1.0047908427381758</v>
      </c>
      <c r="G292" s="81">
        <v>597.13919999999996</v>
      </c>
    </row>
    <row r="293" spans="1:7" x14ac:dyDescent="0.2">
      <c r="A293" s="64">
        <v>43951</v>
      </c>
      <c r="B293" s="73" t="s">
        <v>323</v>
      </c>
      <c r="C293" s="73" t="s">
        <v>58</v>
      </c>
      <c r="D293" s="67" t="s">
        <v>61</v>
      </c>
      <c r="E293" s="68">
        <v>20000</v>
      </c>
      <c r="F293" s="69">
        <f t="shared" si="4"/>
        <v>33.493028091272521</v>
      </c>
      <c r="G293" s="81">
        <v>597.13919999999996</v>
      </c>
    </row>
    <row r="294" spans="1:7" x14ac:dyDescent="0.2">
      <c r="A294" s="64">
        <v>43951</v>
      </c>
      <c r="B294" s="73" t="s">
        <v>323</v>
      </c>
      <c r="C294" s="73" t="s">
        <v>58</v>
      </c>
      <c r="D294" s="67" t="s">
        <v>57</v>
      </c>
      <c r="E294" s="68">
        <v>66000</v>
      </c>
      <c r="F294" s="69">
        <f t="shared" si="4"/>
        <v>110.52699270119932</v>
      </c>
      <c r="G294" s="81">
        <v>597.13919999999996</v>
      </c>
    </row>
    <row r="295" spans="1:7" x14ac:dyDescent="0.2">
      <c r="A295" s="64">
        <v>43951</v>
      </c>
      <c r="B295" s="73" t="s">
        <v>323</v>
      </c>
      <c r="C295" s="73" t="s">
        <v>58</v>
      </c>
      <c r="D295" s="67" t="s">
        <v>59</v>
      </c>
      <c r="E295" s="68">
        <v>10000</v>
      </c>
      <c r="F295" s="69">
        <f t="shared" si="4"/>
        <v>16.74651404563626</v>
      </c>
      <c r="G295" s="81">
        <v>597.13919999999996</v>
      </c>
    </row>
    <row r="296" spans="1:7" x14ac:dyDescent="0.2">
      <c r="A296" s="64">
        <v>43951</v>
      </c>
      <c r="B296" s="73" t="s">
        <v>323</v>
      </c>
      <c r="C296" s="73" t="s">
        <v>58</v>
      </c>
      <c r="D296" s="67" t="s">
        <v>59</v>
      </c>
      <c r="E296" s="68">
        <v>5000</v>
      </c>
      <c r="F296" s="69">
        <f t="shared" si="4"/>
        <v>8.3732570228181302</v>
      </c>
      <c r="G296" s="81">
        <v>597.13919999999996</v>
      </c>
    </row>
    <row r="297" spans="1:7" x14ac:dyDescent="0.2">
      <c r="A297" s="64">
        <v>43951</v>
      </c>
      <c r="B297" s="73" t="s">
        <v>323</v>
      </c>
      <c r="C297" s="73" t="s">
        <v>58</v>
      </c>
      <c r="D297" s="67" t="s">
        <v>59</v>
      </c>
      <c r="E297" s="68">
        <v>5000</v>
      </c>
      <c r="F297" s="69">
        <f t="shared" si="4"/>
        <v>8.3732570228181302</v>
      </c>
      <c r="G297" s="81">
        <v>597.13919999999996</v>
      </c>
    </row>
    <row r="298" spans="1:7" x14ac:dyDescent="0.2">
      <c r="A298" s="64">
        <v>43951</v>
      </c>
      <c r="B298" s="65" t="s">
        <v>71</v>
      </c>
      <c r="C298" s="73" t="s">
        <v>70</v>
      </c>
      <c r="D298" s="67" t="s">
        <v>57</v>
      </c>
      <c r="E298" s="68">
        <v>20475</v>
      </c>
      <c r="F298" s="69">
        <f t="shared" si="4"/>
        <v>34.288487508440248</v>
      </c>
      <c r="G298" s="81">
        <v>597.13919999999996</v>
      </c>
    </row>
    <row r="299" spans="1:7" x14ac:dyDescent="0.2">
      <c r="A299" s="64">
        <v>43955</v>
      </c>
      <c r="B299" s="79" t="s">
        <v>116</v>
      </c>
      <c r="C299" s="79" t="s">
        <v>64</v>
      </c>
      <c r="D299" s="79" t="s">
        <v>57</v>
      </c>
      <c r="E299" s="68">
        <v>10400</v>
      </c>
      <c r="F299" s="69">
        <f t="shared" si="4"/>
        <v>17.416374607461712</v>
      </c>
      <c r="G299" s="81">
        <v>597.13919999999996</v>
      </c>
    </row>
    <row r="300" spans="1:7" x14ac:dyDescent="0.2">
      <c r="A300" s="64">
        <v>43955</v>
      </c>
      <c r="B300" s="79" t="s">
        <v>117</v>
      </c>
      <c r="C300" s="79" t="s">
        <v>63</v>
      </c>
      <c r="D300" s="79" t="s">
        <v>57</v>
      </c>
      <c r="E300" s="68">
        <v>58000</v>
      </c>
      <c r="F300" s="69">
        <f t="shared" si="4"/>
        <v>97.129781464690311</v>
      </c>
      <c r="G300" s="81">
        <v>597.13919999999996</v>
      </c>
    </row>
    <row r="301" spans="1:7" x14ac:dyDescent="0.2">
      <c r="A301" s="64">
        <v>43961</v>
      </c>
      <c r="B301" s="79" t="s">
        <v>118</v>
      </c>
      <c r="C301" s="79" t="s">
        <v>63</v>
      </c>
      <c r="D301" s="79" t="s">
        <v>59</v>
      </c>
      <c r="E301" s="68">
        <v>5000</v>
      </c>
      <c r="F301" s="69">
        <f t="shared" si="4"/>
        <v>8.3732570228181302</v>
      </c>
      <c r="G301" s="81">
        <v>597.13919999999996</v>
      </c>
    </row>
    <row r="302" spans="1:7" x14ac:dyDescent="0.2">
      <c r="A302" s="64">
        <v>43962</v>
      </c>
      <c r="B302" s="79" t="s">
        <v>12</v>
      </c>
      <c r="C302" s="79" t="s">
        <v>63</v>
      </c>
      <c r="D302" s="79" t="s">
        <v>57</v>
      </c>
      <c r="E302" s="68">
        <v>37000</v>
      </c>
      <c r="F302" s="69">
        <f t="shared" si="4"/>
        <v>61.962101968854171</v>
      </c>
      <c r="G302" s="81">
        <v>597.13919999999996</v>
      </c>
    </row>
    <row r="303" spans="1:7" x14ac:dyDescent="0.2">
      <c r="A303" s="64">
        <v>43962</v>
      </c>
      <c r="B303" s="79" t="s">
        <v>119</v>
      </c>
      <c r="C303" s="79" t="s">
        <v>69</v>
      </c>
      <c r="D303" s="79" t="s">
        <v>57</v>
      </c>
      <c r="E303" s="68">
        <v>1000</v>
      </c>
      <c r="F303" s="69">
        <f t="shared" si="4"/>
        <v>1.674651404563626</v>
      </c>
      <c r="G303" s="81">
        <v>597.13919999999996</v>
      </c>
    </row>
    <row r="304" spans="1:7" x14ac:dyDescent="0.2">
      <c r="A304" s="64">
        <v>43964</v>
      </c>
      <c r="B304" s="79" t="s">
        <v>39</v>
      </c>
      <c r="C304" s="79" t="s">
        <v>66</v>
      </c>
      <c r="D304" s="79" t="s">
        <v>57</v>
      </c>
      <c r="E304" s="68">
        <v>900000</v>
      </c>
      <c r="F304" s="69">
        <f t="shared" si="4"/>
        <v>1507.1862641072635</v>
      </c>
      <c r="G304" s="81">
        <v>597.13919999999996</v>
      </c>
    </row>
    <row r="305" spans="1:7" x14ac:dyDescent="0.2">
      <c r="A305" s="64">
        <v>43966</v>
      </c>
      <c r="B305" s="79" t="s">
        <v>120</v>
      </c>
      <c r="C305" s="79" t="s">
        <v>63</v>
      </c>
      <c r="D305" s="79" t="s">
        <v>59</v>
      </c>
      <c r="E305" s="68">
        <v>5000</v>
      </c>
      <c r="F305" s="69">
        <f t="shared" si="4"/>
        <v>8.3732570228181302</v>
      </c>
      <c r="G305" s="81">
        <v>597.13919999999996</v>
      </c>
    </row>
    <row r="306" spans="1:7" x14ac:dyDescent="0.2">
      <c r="A306" s="64">
        <v>43966</v>
      </c>
      <c r="B306" s="79" t="s">
        <v>120</v>
      </c>
      <c r="C306" s="79" t="s">
        <v>63</v>
      </c>
      <c r="D306" s="79" t="s">
        <v>59</v>
      </c>
      <c r="E306" s="68">
        <v>2000</v>
      </c>
      <c r="F306" s="69">
        <f t="shared" si="4"/>
        <v>3.3493028091272521</v>
      </c>
      <c r="G306" s="81">
        <v>597.13919999999996</v>
      </c>
    </row>
    <row r="307" spans="1:7" x14ac:dyDescent="0.2">
      <c r="A307" s="64">
        <v>43966</v>
      </c>
      <c r="B307" s="79" t="s">
        <v>121</v>
      </c>
      <c r="C307" s="79" t="s">
        <v>64</v>
      </c>
      <c r="D307" s="79" t="s">
        <v>57</v>
      </c>
      <c r="E307" s="68">
        <v>76000</v>
      </c>
      <c r="F307" s="69">
        <f t="shared" si="4"/>
        <v>127.27350674683559</v>
      </c>
      <c r="G307" s="81">
        <v>597.13919999999996</v>
      </c>
    </row>
    <row r="308" spans="1:7" x14ac:dyDescent="0.2">
      <c r="A308" s="64">
        <v>43969</v>
      </c>
      <c r="B308" s="79" t="s">
        <v>122</v>
      </c>
      <c r="C308" s="79" t="s">
        <v>60</v>
      </c>
      <c r="D308" s="79" t="s">
        <v>61</v>
      </c>
      <c r="E308" s="68">
        <v>904800</v>
      </c>
      <c r="F308" s="69">
        <f t="shared" ref="F308:F330" si="5">E308/G308</f>
        <v>1515.2245908491689</v>
      </c>
      <c r="G308" s="81">
        <v>597.13919999999996</v>
      </c>
    </row>
    <row r="309" spans="1:7" x14ac:dyDescent="0.2">
      <c r="A309" s="64">
        <v>43969</v>
      </c>
      <c r="B309" s="79" t="s">
        <v>20</v>
      </c>
      <c r="C309" s="79" t="s">
        <v>67</v>
      </c>
      <c r="D309" s="79" t="s">
        <v>57</v>
      </c>
      <c r="E309" s="68">
        <v>30400</v>
      </c>
      <c r="F309" s="69">
        <f t="shared" si="5"/>
        <v>50.909402698734233</v>
      </c>
      <c r="G309" s="81">
        <v>597.13919999999996</v>
      </c>
    </row>
    <row r="310" spans="1:7" x14ac:dyDescent="0.2">
      <c r="A310" s="64">
        <v>43969</v>
      </c>
      <c r="B310" s="79" t="s">
        <v>123</v>
      </c>
      <c r="C310" s="79" t="s">
        <v>67</v>
      </c>
      <c r="D310" s="79" t="s">
        <v>57</v>
      </c>
      <c r="E310" s="68">
        <v>20100</v>
      </c>
      <c r="F310" s="69">
        <f t="shared" si="5"/>
        <v>33.660493231728886</v>
      </c>
      <c r="G310" s="81">
        <v>597.13919999999996</v>
      </c>
    </row>
    <row r="311" spans="1:7" x14ac:dyDescent="0.2">
      <c r="A311" s="64">
        <v>43969</v>
      </c>
      <c r="B311" s="79" t="s">
        <v>124</v>
      </c>
      <c r="C311" s="79" t="s">
        <v>64</v>
      </c>
      <c r="D311" s="79" t="s">
        <v>57</v>
      </c>
      <c r="E311" s="68">
        <v>60000</v>
      </c>
      <c r="F311" s="69">
        <f t="shared" si="5"/>
        <v>100.47908427381756</v>
      </c>
      <c r="G311" s="81">
        <v>597.13919999999996</v>
      </c>
    </row>
    <row r="312" spans="1:7" x14ac:dyDescent="0.2">
      <c r="A312" s="64">
        <v>43969</v>
      </c>
      <c r="B312" s="79" t="s">
        <v>12</v>
      </c>
      <c r="C312" s="79" t="s">
        <v>63</v>
      </c>
      <c r="D312" s="79" t="s">
        <v>57</v>
      </c>
      <c r="E312" s="68">
        <v>33000</v>
      </c>
      <c r="F312" s="69">
        <f t="shared" si="5"/>
        <v>55.263496350599659</v>
      </c>
      <c r="G312" s="81">
        <v>597.13919999999996</v>
      </c>
    </row>
    <row r="313" spans="1:7" x14ac:dyDescent="0.2">
      <c r="A313" s="64">
        <v>43970</v>
      </c>
      <c r="B313" s="79" t="s">
        <v>125</v>
      </c>
      <c r="C313" s="79" t="s">
        <v>60</v>
      </c>
      <c r="D313" s="79" t="s">
        <v>57</v>
      </c>
      <c r="E313" s="68">
        <v>251702</v>
      </c>
      <c r="F313" s="69">
        <f t="shared" si="5"/>
        <v>421.5131078314738</v>
      </c>
      <c r="G313" s="81">
        <v>597.13919999999996</v>
      </c>
    </row>
    <row r="314" spans="1:7" x14ac:dyDescent="0.2">
      <c r="A314" s="64">
        <v>43970</v>
      </c>
      <c r="B314" s="79" t="s">
        <v>126</v>
      </c>
      <c r="C314" s="79" t="s">
        <v>60</v>
      </c>
      <c r="D314" s="79" t="s">
        <v>57</v>
      </c>
      <c r="E314" s="68">
        <v>10526</v>
      </c>
      <c r="F314" s="69">
        <f t="shared" si="5"/>
        <v>17.62738068443673</v>
      </c>
      <c r="G314" s="81">
        <v>597.13919999999996</v>
      </c>
    </row>
    <row r="315" spans="1:7" x14ac:dyDescent="0.2">
      <c r="A315" s="64">
        <v>43971</v>
      </c>
      <c r="B315" s="79" t="s">
        <v>118</v>
      </c>
      <c r="C315" s="79" t="s">
        <v>63</v>
      </c>
      <c r="D315" s="79" t="s">
        <v>59</v>
      </c>
      <c r="E315" s="68">
        <v>10000</v>
      </c>
      <c r="F315" s="69">
        <f t="shared" si="5"/>
        <v>16.74651404563626</v>
      </c>
      <c r="G315" s="81">
        <v>597.13919999999996</v>
      </c>
    </row>
    <row r="316" spans="1:7" x14ac:dyDescent="0.2">
      <c r="A316" s="64">
        <v>43972</v>
      </c>
      <c r="B316" s="79" t="s">
        <v>24</v>
      </c>
      <c r="C316" s="79" t="s">
        <v>72</v>
      </c>
      <c r="D316" s="79" t="s">
        <v>59</v>
      </c>
      <c r="E316" s="68">
        <v>5000</v>
      </c>
      <c r="F316" s="69">
        <f t="shared" si="5"/>
        <v>8.3732570228181302</v>
      </c>
      <c r="G316" s="81">
        <v>597.13919999999996</v>
      </c>
    </row>
    <row r="317" spans="1:7" x14ac:dyDescent="0.2">
      <c r="A317" s="64">
        <v>43972</v>
      </c>
      <c r="B317" s="79" t="s">
        <v>127</v>
      </c>
      <c r="C317" s="79" t="s">
        <v>69</v>
      </c>
      <c r="D317" s="79" t="s">
        <v>57</v>
      </c>
      <c r="E317" s="68">
        <v>1400</v>
      </c>
      <c r="F317" s="69">
        <f t="shared" si="5"/>
        <v>2.3445119663890766</v>
      </c>
      <c r="G317" s="81">
        <v>597.13919999999996</v>
      </c>
    </row>
    <row r="318" spans="1:7" x14ac:dyDescent="0.2">
      <c r="A318" s="64">
        <v>43973</v>
      </c>
      <c r="B318" s="79" t="s">
        <v>128</v>
      </c>
      <c r="C318" s="79" t="s">
        <v>68</v>
      </c>
      <c r="D318" s="79" t="s">
        <v>59</v>
      </c>
      <c r="E318" s="68">
        <v>45000</v>
      </c>
      <c r="F318" s="69">
        <f t="shared" si="5"/>
        <v>75.359313205363179</v>
      </c>
      <c r="G318" s="81">
        <v>597.13919999999996</v>
      </c>
    </row>
    <row r="319" spans="1:7" x14ac:dyDescent="0.2">
      <c r="A319" s="64">
        <v>43977</v>
      </c>
      <c r="B319" s="79" t="s">
        <v>43</v>
      </c>
      <c r="C319" s="79" t="s">
        <v>63</v>
      </c>
      <c r="D319" s="79" t="s">
        <v>57</v>
      </c>
      <c r="E319" s="68">
        <v>33000</v>
      </c>
      <c r="F319" s="69">
        <f t="shared" si="5"/>
        <v>55.263496350599659</v>
      </c>
      <c r="G319" s="81">
        <v>597.13919999999996</v>
      </c>
    </row>
    <row r="320" spans="1:7" x14ac:dyDescent="0.2">
      <c r="A320" s="64">
        <v>43978</v>
      </c>
      <c r="B320" s="79" t="s">
        <v>24</v>
      </c>
      <c r="C320" s="79" t="s">
        <v>72</v>
      </c>
      <c r="D320" s="79" t="s">
        <v>59</v>
      </c>
      <c r="E320" s="68">
        <v>7000</v>
      </c>
      <c r="F320" s="69">
        <f t="shared" si="5"/>
        <v>11.722559831945382</v>
      </c>
      <c r="G320" s="81">
        <v>597.13919999999996</v>
      </c>
    </row>
    <row r="321" spans="1:7" x14ac:dyDescent="0.2">
      <c r="A321" s="64">
        <v>43979</v>
      </c>
      <c r="B321" s="79" t="s">
        <v>42</v>
      </c>
      <c r="C321" s="79" t="s">
        <v>70</v>
      </c>
      <c r="D321" s="79" t="s">
        <v>57</v>
      </c>
      <c r="E321" s="68">
        <v>11700</v>
      </c>
      <c r="F321" s="69">
        <f t="shared" si="5"/>
        <v>19.593421433394425</v>
      </c>
      <c r="G321" s="81">
        <v>597.13919999999996</v>
      </c>
    </row>
    <row r="322" spans="1:7" x14ac:dyDescent="0.2">
      <c r="A322" s="64">
        <v>43979</v>
      </c>
      <c r="B322" s="79" t="s">
        <v>28</v>
      </c>
      <c r="C322" s="79" t="s">
        <v>63</v>
      </c>
      <c r="D322" s="79" t="s">
        <v>59</v>
      </c>
      <c r="E322" s="68">
        <v>8000</v>
      </c>
      <c r="F322" s="69">
        <f t="shared" si="5"/>
        <v>13.397211236509008</v>
      </c>
      <c r="G322" s="81">
        <v>597.13919999999996</v>
      </c>
    </row>
    <row r="323" spans="1:7" x14ac:dyDescent="0.2">
      <c r="A323" s="64">
        <v>43979</v>
      </c>
      <c r="B323" s="79" t="s">
        <v>37</v>
      </c>
      <c r="C323" s="79" t="s">
        <v>66</v>
      </c>
      <c r="D323" s="79" t="s">
        <v>57</v>
      </c>
      <c r="E323" s="68">
        <v>30000</v>
      </c>
      <c r="F323" s="69">
        <f t="shared" si="5"/>
        <v>50.239542136908781</v>
      </c>
      <c r="G323" s="81">
        <v>597.13919999999996</v>
      </c>
    </row>
    <row r="324" spans="1:7" x14ac:dyDescent="0.2">
      <c r="A324" s="64">
        <v>43980</v>
      </c>
      <c r="B324" s="79" t="s">
        <v>23</v>
      </c>
      <c r="C324" s="79" t="s">
        <v>63</v>
      </c>
      <c r="D324" s="79" t="s">
        <v>59</v>
      </c>
      <c r="E324" s="68">
        <v>5000</v>
      </c>
      <c r="F324" s="69">
        <f t="shared" si="5"/>
        <v>8.3732570228181302</v>
      </c>
      <c r="G324" s="81">
        <v>597.13919999999996</v>
      </c>
    </row>
    <row r="325" spans="1:7" x14ac:dyDescent="0.2">
      <c r="A325" s="64">
        <v>43982</v>
      </c>
      <c r="B325" s="79" t="s">
        <v>49</v>
      </c>
      <c r="C325" s="79" t="s">
        <v>58</v>
      </c>
      <c r="D325" s="79" t="s">
        <v>61</v>
      </c>
      <c r="E325" s="68">
        <v>26500</v>
      </c>
      <c r="F325" s="69">
        <f t="shared" si="5"/>
        <v>44.378262220936094</v>
      </c>
      <c r="G325" s="81">
        <v>597.13919999999996</v>
      </c>
    </row>
    <row r="326" spans="1:7" x14ac:dyDescent="0.2">
      <c r="A326" s="64">
        <v>43982</v>
      </c>
      <c r="B326" s="79" t="s">
        <v>49</v>
      </c>
      <c r="C326" s="79" t="s">
        <v>58</v>
      </c>
      <c r="D326" s="79" t="s">
        <v>57</v>
      </c>
      <c r="E326" s="68">
        <v>39000</v>
      </c>
      <c r="F326" s="69">
        <f t="shared" si="5"/>
        <v>65.311404777981423</v>
      </c>
      <c r="G326" s="81">
        <v>597.13919999999996</v>
      </c>
    </row>
    <row r="327" spans="1:7" x14ac:dyDescent="0.2">
      <c r="A327" s="64">
        <v>43982</v>
      </c>
      <c r="B327" s="79" t="s">
        <v>49</v>
      </c>
      <c r="C327" s="79" t="s">
        <v>58</v>
      </c>
      <c r="D327" s="79" t="s">
        <v>59</v>
      </c>
      <c r="E327" s="68">
        <v>57000</v>
      </c>
      <c r="F327" s="69">
        <f t="shared" si="5"/>
        <v>95.455130060126692</v>
      </c>
      <c r="G327" s="81">
        <v>597.13919999999996</v>
      </c>
    </row>
    <row r="328" spans="1:7" x14ac:dyDescent="0.2">
      <c r="A328" s="64">
        <v>43982</v>
      </c>
      <c r="B328" s="79" t="s">
        <v>49</v>
      </c>
      <c r="C328" s="79" t="s">
        <v>58</v>
      </c>
      <c r="D328" s="79" t="s">
        <v>59</v>
      </c>
      <c r="E328" s="68">
        <v>7000</v>
      </c>
      <c r="F328" s="69">
        <f t="shared" si="5"/>
        <v>11.722559831945382</v>
      </c>
      <c r="G328" s="81">
        <v>597.13919999999996</v>
      </c>
    </row>
    <row r="329" spans="1:7" x14ac:dyDescent="0.2">
      <c r="A329" s="64">
        <v>43982</v>
      </c>
      <c r="B329" s="79" t="s">
        <v>49</v>
      </c>
      <c r="C329" s="79" t="s">
        <v>58</v>
      </c>
      <c r="D329" s="79" t="s">
        <v>59</v>
      </c>
      <c r="E329" s="68">
        <v>58500</v>
      </c>
      <c r="F329" s="69">
        <f t="shared" si="5"/>
        <v>97.967107166972127</v>
      </c>
      <c r="G329" s="81">
        <v>597.13919999999996</v>
      </c>
    </row>
    <row r="330" spans="1:7" x14ac:dyDescent="0.2">
      <c r="A330" s="64">
        <v>43951</v>
      </c>
      <c r="B330" s="79" t="s">
        <v>71</v>
      </c>
      <c r="C330" s="79" t="s">
        <v>70</v>
      </c>
      <c r="D330" s="79" t="s">
        <v>57</v>
      </c>
      <c r="E330" s="68">
        <v>20475</v>
      </c>
      <c r="F330" s="69">
        <f t="shared" si="5"/>
        <v>34.288487508440248</v>
      </c>
      <c r="G330" s="81">
        <v>597.13919999999996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CAISSE MAI</vt:lpstr>
      <vt:lpstr>Recap Mai</vt:lpstr>
      <vt:lpstr>DATA Mai</vt:lpstr>
      <vt:lpstr>Data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Papa Latyr DIOUF</cp:lastModifiedBy>
  <dcterms:created xsi:type="dcterms:W3CDTF">2020-06-09T14:55:36Z</dcterms:created>
  <dcterms:modified xsi:type="dcterms:W3CDTF">2020-08-14T13:30:57Z</dcterms:modified>
</cp:coreProperties>
</file>